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K:\Service Vie étudiante (10297)\FSDIE\PROJETS FSDIE\2025-2026\"/>
    </mc:Choice>
  </mc:AlternateContent>
  <xr:revisionPtr revIDLastSave="0" documentId="8_{1F6D1D64-E66E-430A-8BFF-72ECF45B47C1}" xr6:coauthVersionLast="47" xr6:coauthVersionMax="47" xr10:uidLastSave="{00000000-0000-0000-0000-000000000000}"/>
  <bookViews>
    <workbookView xWindow="28680" yWindow="-120" windowWidth="29040" windowHeight="15720" tabRatio="500" xr2:uid="{00000000-000D-0000-FFFF-FFFF00000000}"/>
  </bookViews>
  <sheets>
    <sheet name="Maquette vierg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113" i="1" l="1"/>
  <c r="K112" i="1"/>
  <c r="K111" i="1"/>
  <c r="H29" i="1" l="1"/>
  <c r="H31" i="1"/>
  <c r="H30" i="1"/>
  <c r="K110" i="1" l="1"/>
  <c r="K109" i="1"/>
  <c r="K108" i="1"/>
  <c r="H87" i="1"/>
  <c r="F87" i="1"/>
  <c r="H86" i="1"/>
  <c r="F86" i="1"/>
  <c r="G85" i="1"/>
  <c r="H85" i="1" s="1"/>
  <c r="E85" i="1"/>
  <c r="F85" i="1" s="1"/>
  <c r="H84" i="1"/>
  <c r="F84" i="1"/>
  <c r="F83" i="1"/>
  <c r="H82" i="1"/>
  <c r="F82" i="1"/>
  <c r="F81" i="1"/>
  <c r="H80" i="1"/>
  <c r="F80" i="1"/>
  <c r="G79" i="1"/>
  <c r="H79" i="1" s="1"/>
  <c r="E79" i="1"/>
  <c r="F79" i="1" s="1"/>
  <c r="H78" i="1"/>
  <c r="F78" i="1"/>
  <c r="H77" i="1"/>
  <c r="F77" i="1"/>
  <c r="O76" i="1"/>
  <c r="H76" i="1"/>
  <c r="F76" i="1"/>
  <c r="L75" i="1"/>
  <c r="O75" i="1" s="1"/>
  <c r="G75" i="1"/>
  <c r="H75" i="1" s="1"/>
  <c r="E75" i="1"/>
  <c r="F75" i="1" s="1"/>
  <c r="H74" i="1"/>
  <c r="F74" i="1"/>
  <c r="H73" i="1"/>
  <c r="F73" i="1"/>
  <c r="H72" i="1"/>
  <c r="F72" i="1"/>
  <c r="H71" i="1"/>
  <c r="F71" i="1"/>
  <c r="G70" i="1"/>
  <c r="H70" i="1" s="1"/>
  <c r="E70" i="1"/>
  <c r="F70" i="1" s="1"/>
  <c r="H69" i="1"/>
  <c r="F69" i="1"/>
  <c r="H68" i="1"/>
  <c r="F68" i="1"/>
  <c r="H67" i="1"/>
  <c r="F67" i="1"/>
  <c r="H66" i="1"/>
  <c r="F66" i="1"/>
  <c r="F65" i="1"/>
  <c r="O64" i="1"/>
  <c r="H64" i="1"/>
  <c r="F64" i="1"/>
  <c r="L63" i="1"/>
  <c r="O63" i="1" s="1"/>
  <c r="G63" i="1"/>
  <c r="H63" i="1" s="1"/>
  <c r="E63" i="1"/>
  <c r="F63" i="1" s="1"/>
  <c r="O62" i="1"/>
  <c r="H62" i="1"/>
  <c r="F62" i="1"/>
  <c r="O61" i="1"/>
  <c r="F61" i="1"/>
  <c r="O60" i="1"/>
  <c r="H60" i="1"/>
  <c r="F60" i="1"/>
  <c r="O59" i="1"/>
  <c r="G59" i="1"/>
  <c r="H59" i="1" s="1"/>
  <c r="E59" i="1"/>
  <c r="F59" i="1" s="1"/>
  <c r="O58" i="1"/>
  <c r="H58" i="1"/>
  <c r="F58" i="1"/>
  <c r="O57" i="1"/>
  <c r="O56" i="1"/>
  <c r="H56" i="1"/>
  <c r="F56" i="1"/>
  <c r="O55" i="1"/>
  <c r="H55" i="1"/>
  <c r="F55" i="1"/>
  <c r="O54" i="1"/>
  <c r="G54" i="1"/>
  <c r="H54" i="1" s="1"/>
  <c r="E54" i="1"/>
  <c r="F54" i="1" s="1"/>
  <c r="O53" i="1"/>
  <c r="H53" i="1"/>
  <c r="F53" i="1"/>
  <c r="O52" i="1"/>
  <c r="O51" i="1"/>
  <c r="H51" i="1"/>
  <c r="O50" i="1"/>
  <c r="H50" i="1"/>
  <c r="O49" i="1"/>
  <c r="H49" i="1"/>
  <c r="O48" i="1"/>
  <c r="O47" i="1"/>
  <c r="F47" i="1"/>
  <c r="O46" i="1"/>
  <c r="H46" i="1"/>
  <c r="F46" i="1"/>
  <c r="L45" i="1"/>
  <c r="O45" i="1" s="1"/>
  <c r="G45" i="1"/>
  <c r="H45" i="1" s="1"/>
  <c r="E45" i="1"/>
  <c r="F45" i="1" s="1"/>
  <c r="O44" i="1"/>
  <c r="H44" i="1"/>
  <c r="F44" i="1"/>
  <c r="O43" i="1"/>
  <c r="H43" i="1"/>
  <c r="F43" i="1"/>
  <c r="O42" i="1"/>
  <c r="H42" i="1"/>
  <c r="F42" i="1"/>
  <c r="L41" i="1"/>
  <c r="O41" i="1" s="1"/>
  <c r="G41" i="1"/>
  <c r="H41" i="1" s="1"/>
  <c r="E41" i="1"/>
  <c r="F41" i="1" s="1"/>
  <c r="O40" i="1"/>
  <c r="H40" i="1"/>
  <c r="F40" i="1"/>
  <c r="O39" i="1"/>
  <c r="H39" i="1"/>
  <c r="F39" i="1"/>
  <c r="O38" i="1"/>
  <c r="H38" i="1"/>
  <c r="F38" i="1"/>
  <c r="O37" i="1"/>
  <c r="H37" i="1"/>
  <c r="F37" i="1"/>
  <c r="O36" i="1"/>
  <c r="H36" i="1"/>
  <c r="F36" i="1"/>
  <c r="L35" i="1"/>
  <c r="O35" i="1" s="1"/>
  <c r="G35" i="1"/>
  <c r="H35" i="1" s="1"/>
  <c r="E35" i="1"/>
  <c r="F35" i="1" s="1"/>
  <c r="O34" i="1"/>
  <c r="H34" i="1"/>
  <c r="F34" i="1"/>
  <c r="O33" i="1"/>
  <c r="H33" i="1"/>
  <c r="F33" i="1"/>
  <c r="O32" i="1"/>
  <c r="H32" i="1"/>
  <c r="F32" i="1"/>
  <c r="O31" i="1"/>
  <c r="F31" i="1"/>
  <c r="O30" i="1"/>
  <c r="F30" i="1"/>
  <c r="O29" i="1"/>
  <c r="F29" i="1"/>
  <c r="L28" i="1"/>
  <c r="O28" i="1" s="1"/>
  <c r="G28" i="1"/>
  <c r="H28" i="1" s="1"/>
  <c r="E28" i="1"/>
  <c r="F28" i="1" s="1"/>
  <c r="H27" i="1"/>
  <c r="F27" i="1"/>
  <c r="H25" i="1"/>
  <c r="F25" i="1"/>
  <c r="H24" i="1"/>
  <c r="F24" i="1"/>
  <c r="H23" i="1"/>
  <c r="F23" i="1"/>
  <c r="H22" i="1"/>
  <c r="F22" i="1"/>
  <c r="H21" i="1"/>
  <c r="F21" i="1"/>
  <c r="H20" i="1"/>
  <c r="F20" i="1"/>
  <c r="H19" i="1"/>
  <c r="F19" i="1"/>
  <c r="H18" i="1"/>
  <c r="F18" i="1"/>
  <c r="L17" i="1"/>
  <c r="G17" i="1"/>
  <c r="H17" i="1" s="1"/>
  <c r="E17" i="1"/>
  <c r="F17" i="1" s="1"/>
  <c r="H16" i="1"/>
  <c r="F16" i="1"/>
  <c r="H13" i="1"/>
  <c r="F13" i="1"/>
  <c r="H12" i="1"/>
  <c r="F12" i="1"/>
  <c r="O11" i="1"/>
  <c r="H11" i="1"/>
  <c r="F11" i="1"/>
  <c r="H10" i="1"/>
  <c r="F10" i="1"/>
  <c r="F9" i="1"/>
  <c r="O8" i="1"/>
  <c r="F8" i="1"/>
  <c r="L7" i="1"/>
  <c r="O7" i="1" s="1"/>
  <c r="G7" i="1"/>
  <c r="H7" i="1" s="1"/>
  <c r="E7" i="1"/>
  <c r="F7" i="1" s="1"/>
  <c r="L89" i="1" l="1"/>
  <c r="F89" i="1"/>
  <c r="H89" i="1"/>
  <c r="O18" i="1" l="1"/>
  <c r="O17" i="1"/>
  <c r="O89" i="1" s="1"/>
  <c r="F96" i="1"/>
  <c r="H96" i="1" s="1"/>
  <c r="K96" i="1" s="1"/>
  <c r="C100" i="1"/>
  <c r="F95" i="1"/>
  <c r="H95" i="1" s="1"/>
  <c r="K95" i="1" s="1"/>
  <c r="F97" i="1"/>
  <c r="H97" i="1" s="1"/>
  <c r="K97" i="1" s="1"/>
</calcChain>
</file>

<file path=xl/sharedStrings.xml><?xml version="1.0" encoding="utf-8"?>
<sst xmlns="http://schemas.openxmlformats.org/spreadsheetml/2006/main" count="154" uniqueCount="136">
  <si>
    <t>Maquette de budget du projet soumis au FSDIE</t>
  </si>
  <si>
    <t>CHARGES</t>
  </si>
  <si>
    <t>FSDIE sollicité</t>
  </si>
  <si>
    <t>PRODUITS</t>
  </si>
  <si>
    <t>Catégories</t>
  </si>
  <si>
    <t>Intitulés (à compléter)</t>
  </si>
  <si>
    <t>Quantités</t>
  </si>
  <si>
    <t>Montants TTC</t>
  </si>
  <si>
    <t>%</t>
  </si>
  <si>
    <t>Demande de financement par le FSDIE</t>
  </si>
  <si>
    <t>Montants demandés, perçus ou acquis</t>
  </si>
  <si>
    <t>Acquisition</t>
  </si>
  <si>
    <t>Date de la demande (si en cours et financement externe à l'association)</t>
  </si>
  <si>
    <t>Fonctionnement</t>
  </si>
  <si>
    <t>Ventes liées au projet</t>
  </si>
  <si>
    <t>Frais bancaires de l'association</t>
  </si>
  <si>
    <t>Ventes de places tarif 1</t>
  </si>
  <si>
    <t>Assurance de l'association</t>
  </si>
  <si>
    <t>Tarifs unitaires :</t>
  </si>
  <si>
    <t>Assurance spécifique liée au projet</t>
  </si>
  <si>
    <t>Quantités prévisionnelles :</t>
  </si>
  <si>
    <t>Site internet de l'association</t>
  </si>
  <si>
    <t>Ventes de places tarif 2</t>
  </si>
  <si>
    <t>Logiciel de gestion de l'association</t>
  </si>
  <si>
    <t>Visas, frais de passeports des participants</t>
  </si>
  <si>
    <t>Communication</t>
  </si>
  <si>
    <t>FSDIE Projets</t>
  </si>
  <si>
    <t>En cours</t>
  </si>
  <si>
    <t>Date de saisie de la demande</t>
  </si>
  <si>
    <t>Affiches</t>
  </si>
  <si>
    <t>FSDIE Projets de l'Université Paris-Saclay</t>
  </si>
  <si>
    <t>Flyers</t>
  </si>
  <si>
    <t>Publication sur les réseaux sociaux</t>
  </si>
  <si>
    <t>Tee-shirts*</t>
  </si>
  <si>
    <t>Sweet-shirts*</t>
  </si>
  <si>
    <t>Graphisme</t>
  </si>
  <si>
    <t>Impressions de promotion de l'événement (non liées à la formation)</t>
  </si>
  <si>
    <t>Casquettes</t>
  </si>
  <si>
    <t>Transport lié à l'organisation du projet</t>
  </si>
  <si>
    <t>Autres financements de l'université</t>
  </si>
  <si>
    <t>Location d'une camionette</t>
  </si>
  <si>
    <t>Subvention de la composante</t>
  </si>
  <si>
    <r>
      <rPr>
        <sz val="10"/>
        <rFont val="Open Sans"/>
        <family val="2"/>
        <charset val="1"/>
      </rPr>
      <t>Frais d'essence</t>
    </r>
    <r>
      <rPr>
        <sz val="10"/>
        <color rgb="FFFF0000"/>
        <rFont val="Open Sans"/>
        <family val="2"/>
        <charset val="1"/>
      </rPr>
      <t>**</t>
    </r>
  </si>
  <si>
    <t>Non</t>
  </si>
  <si>
    <t>Subvention d'un service ou d'une direction</t>
  </si>
  <si>
    <r>
      <rPr>
        <sz val="10"/>
        <rFont val="Open Sans"/>
        <family val="2"/>
        <charset val="1"/>
      </rPr>
      <t>Frais de péage</t>
    </r>
    <r>
      <rPr>
        <sz val="10"/>
        <color rgb="FFFF0000"/>
        <rFont val="Open Sans"/>
        <family val="2"/>
        <charset val="1"/>
      </rPr>
      <t>**</t>
    </r>
  </si>
  <si>
    <t>Appel à projet de la Fondation</t>
  </si>
  <si>
    <t>Défraiement des frais de transport d'un intervenant</t>
  </si>
  <si>
    <t>Déplacement des participants étudiants au projet*</t>
  </si>
  <si>
    <t>Subventions publiques</t>
  </si>
  <si>
    <t>Avion*</t>
  </si>
  <si>
    <t>Culture'Actions du CROUS de Versailles ou de Créteil</t>
  </si>
  <si>
    <t>Train*</t>
  </si>
  <si>
    <t>Appel à projet CVEC du CROUS de Versailles</t>
  </si>
  <si>
    <t>Voiture*</t>
  </si>
  <si>
    <t>Subvention de la Mairie</t>
  </si>
  <si>
    <t>Subvention de la Région</t>
  </si>
  <si>
    <t>Hébergement des participants étudiants au projet*</t>
  </si>
  <si>
    <t>Subventions privées</t>
  </si>
  <si>
    <t>Hôtel*</t>
  </si>
  <si>
    <t>Subvention d'une entreprise</t>
  </si>
  <si>
    <t>Alimentaire</t>
  </si>
  <si>
    <t>Partenariats</t>
  </si>
  <si>
    <t>Ingrédients et aliments de base</t>
  </si>
  <si>
    <t>Partenariat avec une autre association de l'université</t>
  </si>
  <si>
    <r>
      <rPr>
        <sz val="10"/>
        <rFont val="Open Sans"/>
        <family val="2"/>
        <charset val="1"/>
      </rPr>
      <t>Frais de traiteur</t>
    </r>
    <r>
      <rPr>
        <sz val="10"/>
        <color rgb="FFFF0000"/>
        <rFont val="Open Sans"/>
        <family val="2"/>
        <charset val="1"/>
      </rPr>
      <t>**</t>
    </r>
  </si>
  <si>
    <t>Mécénat</t>
  </si>
  <si>
    <r>
      <rPr>
        <sz val="10"/>
        <rFont val="Open Sans"/>
        <family val="2"/>
        <charset val="1"/>
      </rPr>
      <t>Frais de restauration</t>
    </r>
    <r>
      <rPr>
        <sz val="10"/>
        <color rgb="FFFF0000"/>
        <rFont val="Open Sans"/>
        <family val="2"/>
        <charset val="1"/>
      </rPr>
      <t>**</t>
    </r>
  </si>
  <si>
    <t>Sponsoring</t>
  </si>
  <si>
    <t>Ravitaillement dans le cadre d'un événement sportif</t>
  </si>
  <si>
    <t>Petit déjeuner bio ou équilibré</t>
  </si>
  <si>
    <t>Boissons non alcoolisées</t>
  </si>
  <si>
    <r>
      <rPr>
        <sz val="10"/>
        <rFont val="Open Sans"/>
        <family val="2"/>
        <charset val="1"/>
      </rPr>
      <t>Boissons alcoolisées</t>
    </r>
    <r>
      <rPr>
        <sz val="10"/>
        <color rgb="FFFF0000"/>
        <rFont val="Open Sans"/>
        <family val="2"/>
        <charset val="1"/>
      </rPr>
      <t>**</t>
    </r>
  </si>
  <si>
    <t>Location et Prestation</t>
  </si>
  <si>
    <t>Location de salle</t>
  </si>
  <si>
    <t>Location de matériel et équipement</t>
  </si>
  <si>
    <t>Prestation d'un intervenant / conférencier</t>
  </si>
  <si>
    <t>Inscription</t>
  </si>
  <si>
    <t>Inscriptions des participants à un projet organisé par une organisation à but non lucratif</t>
  </si>
  <si>
    <r>
      <rPr>
        <sz val="10"/>
        <rFont val="Open Sans"/>
        <family val="2"/>
        <charset val="1"/>
      </rPr>
      <t>Inscriptions des participants à un projet organisé par une organisation privée à but lucratif</t>
    </r>
    <r>
      <rPr>
        <sz val="10"/>
        <color rgb="FFFF0000"/>
        <rFont val="Open Sans"/>
        <family val="2"/>
        <charset val="1"/>
      </rPr>
      <t>**</t>
    </r>
  </si>
  <si>
    <t>Matériel et équipement achetés</t>
  </si>
  <si>
    <t>Participation spécifique au projet des adhérents de l'association</t>
  </si>
  <si>
    <t>Ecocups</t>
  </si>
  <si>
    <t>Contribution monétaire des adhérents</t>
  </si>
  <si>
    <r>
      <rPr>
        <sz val="10"/>
        <rFont val="Open Sans"/>
        <family val="2"/>
        <charset val="1"/>
      </rPr>
      <t>Polycopié et/ou documents dans le cadre de la formation obligatoire des étudiants</t>
    </r>
    <r>
      <rPr>
        <sz val="10"/>
        <color rgb="FFFF0000"/>
        <rFont val="Open Sans"/>
        <family val="2"/>
        <charset val="1"/>
      </rPr>
      <t>**</t>
    </r>
  </si>
  <si>
    <t>Jeux de carte, jeux de plateau, livres</t>
  </si>
  <si>
    <t>Impressions liées à l'organisation du projet</t>
  </si>
  <si>
    <t>Tenues sportives liées à un événement sportif</t>
  </si>
  <si>
    <t>Informatique et multimédia</t>
  </si>
  <si>
    <t>Logiciel spécifique au projet</t>
  </si>
  <si>
    <t>Jeux vidéo</t>
  </si>
  <si>
    <t>Site internet dédié au projet</t>
  </si>
  <si>
    <t>Sécurité</t>
  </si>
  <si>
    <t>Fonds propres de l'association</t>
  </si>
  <si>
    <t>Agents de sécurité</t>
  </si>
  <si>
    <t>Fonds propres</t>
  </si>
  <si>
    <t>Poste de secourisme</t>
  </si>
  <si>
    <t>Santé</t>
  </si>
  <si>
    <t>Vaccins, trousses à pharmacie et médicaments non pris en charge par la sécurité sociale</t>
  </si>
  <si>
    <r>
      <rPr>
        <sz val="10"/>
        <rFont val="Open Sans"/>
        <family val="2"/>
        <charset val="1"/>
      </rPr>
      <t>Vaccins, trousses à pharmacie et médicaments pris en charge par la sécurité sociale</t>
    </r>
    <r>
      <rPr>
        <sz val="10"/>
        <color rgb="FFFF0000"/>
        <rFont val="Open Sans"/>
        <family val="2"/>
        <charset val="1"/>
      </rPr>
      <t>**</t>
    </r>
  </si>
  <si>
    <t>Consultations médicales non prises en charge par la sécurité sociale</t>
  </si>
  <si>
    <r>
      <rPr>
        <sz val="10"/>
        <rFont val="Open Sans"/>
        <family val="2"/>
        <charset val="1"/>
      </rPr>
      <t>Consultations médicales prises en charge par la sécurité sociale</t>
    </r>
    <r>
      <rPr>
        <sz val="10"/>
        <color rgb="FFFF0000"/>
        <rFont val="Open Sans"/>
        <family val="2"/>
        <charset val="1"/>
      </rPr>
      <t>**</t>
    </r>
  </si>
  <si>
    <t>Divers</t>
  </si>
  <si>
    <t>TOTAL DES CHARGES</t>
  </si>
  <si>
    <t>TOTAL DES PRODUITS</t>
  </si>
  <si>
    <t>Vérifications et Informations</t>
  </si>
  <si>
    <t>Vérification de la prise en charge maximale du financement FSDIE</t>
  </si>
  <si>
    <t>Fourchettes de budget :</t>
  </si>
  <si>
    <t>FSDIE max :</t>
  </si>
  <si>
    <t>Situation de votre projet :</t>
  </si>
  <si>
    <t>FSDIE max calculé :</t>
  </si>
  <si>
    <t>Respect de la prise en charge max :</t>
  </si>
  <si>
    <t>Inférieur ou égal à 1 200,00€</t>
  </si>
  <si>
    <t>100% du budget</t>
  </si>
  <si>
    <t>Compris entre 1 200,00€ et 2 000,00€</t>
  </si>
  <si>
    <t>Supérieur à 2 000,00€</t>
  </si>
  <si>
    <t>60% du budget</t>
  </si>
  <si>
    <t>Vérification de l'équilibre du budget :</t>
  </si>
  <si>
    <t>Les dépenses que vous pourrez soumettre au FSDIE (seulement si elles entrent dans le cadre de votre projet) :</t>
  </si>
  <si>
    <t>Reportez ci-après le nombre de participants au projet pour connaitre ces seuils :</t>
  </si>
  <si>
    <t>Sélectionnez ci-après la localisation du projet :</t>
  </si>
  <si>
    <t>Non concerné par un déplacement</t>
  </si>
  <si>
    <t>En France</t>
  </si>
  <si>
    <t>Seuil unitaire :</t>
  </si>
  <si>
    <t>Seuil total par dépenses pouvant être sollicité au FSDIE  :</t>
  </si>
  <si>
    <t>Seuil permettant de solliciter le financement de Tee-shirts auprès du FSDIE :</t>
  </si>
  <si>
    <t>Seuil permettant de solliciter le financement de Sweet-shirts auprès du FSDIE :</t>
  </si>
  <si>
    <t>Seuil permettant de solliciter le financement des Déplacements et Hébergements des participants auprès du FSDIE :</t>
  </si>
  <si>
    <t>120€ en France
200€ à l'étranger</t>
  </si>
  <si>
    <t>montants à éventuellement reporter en page 9 du formulaire</t>
  </si>
  <si>
    <t>* : ces dépenses peuvent être financées par le FSDIE dans la limite de seuils maximum par étudiant participant au projet (voir note de cadrage)</t>
  </si>
  <si>
    <t>** : ces dépenses ne pourront pas être financées par le FSDIE : vous ne pourrez pas les reporter dans les dépenses à soumettre au FSDIE (voir note de cadrage)</t>
  </si>
  <si>
    <t>Goodies</t>
  </si>
  <si>
    <t xml:space="preserve">3 euros  max/participant </t>
  </si>
  <si>
    <t>5 euros  max/participant (Si goodies eco-conçus)</t>
  </si>
  <si>
    <t>4 maximum /participant/événement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</si>
</sst>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&quot; €&quot;_-;\-* #,##0.00&quot; €&quot;_-;_-* \-??&quot; €&quot;_-;_-@_-"/>
    <numFmt numFmtId="165" formatCode="#,##0.00\ [$€-40C];[Red]\-#,##0.00\ [$€-40C]"/>
    <numFmt numFmtId="166" formatCode="#,##0.00&quot; €&quot;;[Red]\-#,##0.00&quot; €&quot;"/>
    <numFmt numFmtId="167" formatCode="#,##0&quot; €&quot;;[Red]\-#,##0&quot; €&quot;"/>
  </numFmts>
  <fonts count="21" x14ac:knownFonts="1">
    <font>
      <sz val="11"/>
      <color rgb="FF313E48"/>
      <name val="Open Sans"/>
      <family val="2"/>
      <charset val="1"/>
    </font>
    <font>
      <sz val="10"/>
      <color rgb="FF313E48"/>
      <name val="Open Sans"/>
      <family val="2"/>
      <charset val="1"/>
    </font>
    <font>
      <b/>
      <sz val="14"/>
      <color rgb="FFFFFFFF"/>
      <name val="Open Sans"/>
      <family val="2"/>
      <charset val="1"/>
    </font>
    <font>
      <b/>
      <sz val="12"/>
      <color rgb="FFFFFFFF"/>
      <name val="Open Sans"/>
      <family val="2"/>
      <charset val="1"/>
    </font>
    <font>
      <b/>
      <sz val="10"/>
      <color rgb="FFFFFFFF"/>
      <name val="Open Sans"/>
      <family val="2"/>
      <charset val="1"/>
    </font>
    <font>
      <b/>
      <sz val="8"/>
      <name val="Open Sans"/>
      <family val="2"/>
      <charset val="1"/>
    </font>
    <font>
      <sz val="8"/>
      <name val="Open Sans"/>
      <family val="2"/>
      <charset val="1"/>
    </font>
    <font>
      <b/>
      <sz val="8"/>
      <color rgb="FFFFFFFF"/>
      <name val="Open Sans"/>
      <family val="2"/>
      <charset val="1"/>
    </font>
    <font>
      <sz val="10"/>
      <name val="Open Sans"/>
      <family val="2"/>
      <charset val="1"/>
    </font>
    <font>
      <b/>
      <sz val="10"/>
      <name val="Open Sans"/>
      <family val="2"/>
      <charset val="1"/>
    </font>
    <font>
      <i/>
      <sz val="9"/>
      <name val="Open Sans"/>
      <family val="2"/>
      <charset val="1"/>
    </font>
    <font>
      <i/>
      <sz val="9"/>
      <color rgb="FF313E48"/>
      <name val="Open Sans"/>
      <family val="2"/>
      <charset val="1"/>
    </font>
    <font>
      <sz val="10"/>
      <color rgb="FFFFFFFF"/>
      <name val="Open Sans"/>
      <family val="2"/>
      <charset val="1"/>
    </font>
    <font>
      <sz val="10"/>
      <color rgb="FFFF0000"/>
      <name val="Open Sans"/>
      <family val="2"/>
      <charset val="1"/>
    </font>
    <font>
      <b/>
      <sz val="11"/>
      <color rgb="FFFFFFFF"/>
      <name val="Open Sans"/>
      <family val="2"/>
      <charset val="1"/>
    </font>
    <font>
      <sz val="11"/>
      <name val="Open Sans"/>
      <family val="2"/>
      <charset val="1"/>
    </font>
    <font>
      <b/>
      <sz val="11"/>
      <name val="Open Sans"/>
      <family val="2"/>
      <charset val="1"/>
    </font>
    <font>
      <b/>
      <u/>
      <sz val="10"/>
      <name val="Open Sans"/>
      <family val="2"/>
      <charset val="1"/>
    </font>
    <font>
      <b/>
      <i/>
      <sz val="10"/>
      <name val="Open Sans"/>
      <family val="2"/>
      <charset val="1"/>
    </font>
    <font>
      <sz val="11"/>
      <color rgb="FF313E48"/>
      <name val="Open Sans"/>
      <family val="2"/>
      <charset val="1"/>
    </font>
    <font>
      <sz val="9"/>
      <name val="Open Sans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63003C"/>
        <bgColor rgb="FF800000"/>
      </patternFill>
    </fill>
    <fill>
      <patternFill patternType="solid">
        <fgColor rgb="FF5D206C"/>
        <bgColor rgb="FF7C2A90"/>
      </patternFill>
    </fill>
    <fill>
      <patternFill patternType="solid">
        <fgColor rgb="FF003B5E"/>
        <bgColor rgb="FF004E7D"/>
      </patternFill>
    </fill>
    <fill>
      <patternFill patternType="solid">
        <fgColor rgb="FF00605C"/>
        <bgColor rgb="FF004E7D"/>
      </patternFill>
    </fill>
    <fill>
      <patternFill patternType="solid">
        <fgColor rgb="FF7C2A90"/>
        <bgColor rgb="FF5D206C"/>
      </patternFill>
    </fill>
    <fill>
      <patternFill patternType="solid">
        <fgColor rgb="FF004E7D"/>
        <bgColor rgb="FF00605C"/>
      </patternFill>
    </fill>
    <fill>
      <patternFill patternType="solid">
        <fgColor rgb="FF00807A"/>
        <bgColor rgb="FF00605C"/>
      </patternFill>
    </fill>
    <fill>
      <patternFill patternType="solid">
        <fgColor rgb="FFF3FFFC"/>
        <bgColor rgb="FFFFFFFF"/>
      </patternFill>
    </fill>
    <fill>
      <patternFill patternType="solid">
        <fgColor rgb="FFF3F4FF"/>
        <bgColor rgb="FFFFF3F3"/>
      </patternFill>
    </fill>
    <fill>
      <patternFill patternType="solid">
        <fgColor rgb="FFFFF3F3"/>
        <bgColor rgb="FFF3F4FF"/>
      </patternFill>
    </fill>
    <fill>
      <patternFill patternType="solid">
        <fgColor rgb="FFBFBFBF"/>
        <bgColor rgb="FFCCCCFF"/>
      </patternFill>
    </fill>
  </fills>
  <borders count="2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164" fontId="19" fillId="0" borderId="0" applyBorder="0" applyProtection="0"/>
    <xf numFmtId="9" fontId="19" fillId="0" borderId="0" applyBorder="0" applyProtection="0"/>
  </cellStyleXfs>
  <cellXfs count="137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4" fontId="4" fillId="6" borderId="8" xfId="1" applyFont="1" applyFill="1" applyBorder="1" applyProtection="1"/>
    <xf numFmtId="9" fontId="4" fillId="6" borderId="9" xfId="2" applyFont="1" applyFill="1" applyBorder="1" applyProtection="1"/>
    <xf numFmtId="164" fontId="7" fillId="7" borderId="10" xfId="1" applyFont="1" applyFill="1" applyBorder="1" applyAlignment="1" applyProtection="1">
      <alignment horizontal="center"/>
    </xf>
    <xf numFmtId="9" fontId="4" fillId="7" borderId="9" xfId="2" applyFont="1" applyFill="1" applyBorder="1" applyProtection="1"/>
    <xf numFmtId="0" fontId="8" fillId="0" borderId="0" xfId="0" applyFont="1" applyAlignment="1">
      <alignment vertical="center"/>
    </xf>
    <xf numFmtId="164" fontId="4" fillId="8" borderId="8" xfId="1" applyFont="1" applyFill="1" applyBorder="1" applyAlignment="1" applyProtection="1">
      <alignment vertical="center"/>
    </xf>
    <xf numFmtId="0" fontId="4" fillId="8" borderId="11" xfId="0" applyFont="1" applyFill="1" applyBorder="1" applyAlignment="1">
      <alignment horizontal="center" vertical="center"/>
    </xf>
    <xf numFmtId="0" fontId="4" fillId="8" borderId="12" xfId="0" applyFont="1" applyFill="1" applyBorder="1" applyAlignment="1">
      <alignment vertical="center"/>
    </xf>
    <xf numFmtId="9" fontId="4" fillId="8" borderId="9" xfId="2" applyFont="1" applyFill="1" applyBorder="1" applyAlignment="1" applyProtection="1">
      <alignment vertical="center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164" fontId="8" fillId="0" borderId="8" xfId="1" applyFont="1" applyBorder="1" applyProtection="1"/>
    <xf numFmtId="9" fontId="8" fillId="0" borderId="9" xfId="2" applyFont="1" applyBorder="1" applyProtection="1"/>
    <xf numFmtId="164" fontId="8" fillId="0" borderId="10" xfId="1" applyFont="1" applyBorder="1" applyAlignment="1" applyProtection="1">
      <alignment horizontal="center" vertical="center"/>
    </xf>
    <xf numFmtId="3" fontId="8" fillId="0" borderId="8" xfId="0" applyNumberFormat="1" applyFont="1" applyBorder="1" applyAlignment="1">
      <alignment horizontal="left" vertical="center" wrapText="1"/>
    </xf>
    <xf numFmtId="164" fontId="1" fillId="0" borderId="8" xfId="1" applyFont="1" applyBorder="1" applyAlignment="1" applyProtection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0" fillId="0" borderId="8" xfId="0" applyFont="1" applyBorder="1" applyAlignment="1">
      <alignment horizontal="right" vertical="center" wrapText="1"/>
    </xf>
    <xf numFmtId="0" fontId="11" fillId="0" borderId="8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3" fontId="9" fillId="0" borderId="8" xfId="0" applyNumberFormat="1" applyFont="1" applyBorder="1" applyAlignment="1">
      <alignment horizontal="left" vertical="center" wrapText="1"/>
    </xf>
    <xf numFmtId="0" fontId="1" fillId="0" borderId="9" xfId="0" applyFont="1" applyBorder="1" applyAlignment="1">
      <alignment vertical="center"/>
    </xf>
    <xf numFmtId="164" fontId="4" fillId="7" borderId="8" xfId="1" applyFont="1" applyFill="1" applyBorder="1" applyAlignment="1" applyProtection="1">
      <alignment vertical="center"/>
    </xf>
    <xf numFmtId="0" fontId="4" fillId="7" borderId="8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vertical="center"/>
    </xf>
    <xf numFmtId="9" fontId="4" fillId="7" borderId="9" xfId="2" applyFont="1" applyFill="1" applyBorder="1" applyAlignment="1" applyProtection="1">
      <alignment vertical="center"/>
    </xf>
    <xf numFmtId="3" fontId="9" fillId="9" borderId="8" xfId="0" applyNumberFormat="1" applyFont="1" applyFill="1" applyBorder="1" applyAlignment="1">
      <alignment horizontal="left" vertical="center" wrapText="1"/>
    </xf>
    <xf numFmtId="164" fontId="1" fillId="9" borderId="8" xfId="1" applyFont="1" applyFill="1" applyBorder="1" applyAlignment="1" applyProtection="1">
      <alignment vertical="center"/>
    </xf>
    <xf numFmtId="0" fontId="1" fillId="9" borderId="8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vertical="center"/>
    </xf>
    <xf numFmtId="0" fontId="8" fillId="10" borderId="8" xfId="0" applyFont="1" applyFill="1" applyBorder="1" applyAlignment="1">
      <alignment vertical="center" wrapText="1"/>
    </xf>
    <xf numFmtId="0" fontId="8" fillId="10" borderId="8" xfId="0" applyFont="1" applyFill="1" applyBorder="1" applyAlignment="1">
      <alignment horizontal="center" vertical="center" wrapText="1"/>
    </xf>
    <xf numFmtId="164" fontId="8" fillId="10" borderId="8" xfId="1" applyFont="1" applyFill="1" applyBorder="1" applyProtection="1"/>
    <xf numFmtId="9" fontId="8" fillId="10" borderId="9" xfId="2" applyFont="1" applyFill="1" applyBorder="1" applyProtection="1"/>
    <xf numFmtId="164" fontId="8" fillId="10" borderId="10" xfId="1" applyFont="1" applyFill="1" applyBorder="1" applyAlignment="1" applyProtection="1">
      <alignment horizontal="center" vertical="center"/>
    </xf>
    <xf numFmtId="0" fontId="12" fillId="8" borderId="8" xfId="0" applyFont="1" applyFill="1" applyBorder="1" applyAlignment="1">
      <alignment horizontal="center" vertical="center"/>
    </xf>
    <xf numFmtId="0" fontId="12" fillId="8" borderId="8" xfId="0" applyFont="1" applyFill="1" applyBorder="1" applyAlignment="1">
      <alignment vertical="center"/>
    </xf>
    <xf numFmtId="0" fontId="8" fillId="11" borderId="8" xfId="0" applyFont="1" applyFill="1" applyBorder="1" applyAlignment="1">
      <alignment vertical="center" wrapText="1"/>
    </xf>
    <xf numFmtId="0" fontId="8" fillId="11" borderId="8" xfId="0" applyFont="1" applyFill="1" applyBorder="1" applyAlignment="1">
      <alignment horizontal="center" vertical="center" wrapText="1"/>
    </xf>
    <xf numFmtId="164" fontId="8" fillId="11" borderId="8" xfId="1" applyFont="1" applyFill="1" applyBorder="1" applyProtection="1"/>
    <xf numFmtId="9" fontId="8" fillId="11" borderId="9" xfId="2" applyFont="1" applyFill="1" applyBorder="1" applyProtection="1"/>
    <xf numFmtId="164" fontId="8" fillId="11" borderId="10" xfId="1" applyFont="1" applyFill="1" applyBorder="1" applyAlignment="1" applyProtection="1">
      <alignment horizontal="center" vertical="center"/>
    </xf>
    <xf numFmtId="0" fontId="1" fillId="0" borderId="8" xfId="0" applyFont="1" applyBorder="1" applyAlignment="1">
      <alignment vertical="center" wrapText="1"/>
    </xf>
    <xf numFmtId="0" fontId="4" fillId="8" borderId="8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vertical="center"/>
    </xf>
    <xf numFmtId="0" fontId="9" fillId="0" borderId="16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9" fontId="8" fillId="11" borderId="9" xfId="2" applyFont="1" applyFill="1" applyBorder="1" applyAlignment="1" applyProtection="1">
      <alignment vertical="center"/>
    </xf>
    <xf numFmtId="0" fontId="9" fillId="0" borderId="18" xfId="0" applyFont="1" applyBorder="1" applyAlignment="1">
      <alignment vertical="center" wrapText="1"/>
    </xf>
    <xf numFmtId="164" fontId="4" fillId="6" borderId="8" xfId="1" applyFont="1" applyFill="1" applyBorder="1" applyAlignment="1" applyProtection="1">
      <alignment vertical="center"/>
    </xf>
    <xf numFmtId="9" fontId="4" fillId="6" borderId="9" xfId="2" applyFont="1" applyFill="1" applyBorder="1" applyAlignment="1" applyProtection="1">
      <alignment vertical="center"/>
    </xf>
    <xf numFmtId="164" fontId="7" fillId="7" borderId="10" xfId="1" applyFont="1" applyFill="1" applyBorder="1" applyAlignment="1" applyProtection="1">
      <alignment horizontal="center" vertical="center"/>
    </xf>
    <xf numFmtId="0" fontId="9" fillId="0" borderId="0" xfId="0" applyFont="1" applyAlignment="1">
      <alignment vertical="center"/>
    </xf>
    <xf numFmtId="164" fontId="9" fillId="0" borderId="0" xfId="1" applyFont="1" applyBorder="1" applyAlignment="1" applyProtection="1">
      <alignment vertical="center"/>
    </xf>
    <xf numFmtId="9" fontId="9" fillId="0" borderId="0" xfId="2" applyFont="1" applyBorder="1" applyAlignment="1" applyProtection="1">
      <alignment vertical="center"/>
    </xf>
    <xf numFmtId="3" fontId="9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164" fontId="14" fillId="3" borderId="0" xfId="1" applyFont="1" applyFill="1" applyBorder="1" applyAlignment="1" applyProtection="1">
      <alignment vertical="center"/>
    </xf>
    <xf numFmtId="9" fontId="14" fillId="3" borderId="0" xfId="2" applyFont="1" applyFill="1" applyBorder="1" applyAlignment="1" applyProtection="1">
      <alignment vertical="center"/>
    </xf>
    <xf numFmtId="164" fontId="14" fillId="4" borderId="0" xfId="1" applyFont="1" applyFill="1" applyBorder="1" applyAlignment="1" applyProtection="1">
      <alignment vertical="center"/>
    </xf>
    <xf numFmtId="9" fontId="14" fillId="4" borderId="0" xfId="2" applyFont="1" applyFill="1" applyBorder="1" applyAlignment="1" applyProtection="1">
      <alignment vertical="center"/>
    </xf>
    <xf numFmtId="0" fontId="15" fillId="0" borderId="0" xfId="0" applyFont="1" applyAlignment="1">
      <alignment vertical="center"/>
    </xf>
    <xf numFmtId="164" fontId="14" fillId="5" borderId="0" xfId="0" applyNumberFormat="1" applyFont="1" applyFill="1" applyAlignment="1">
      <alignment vertical="center"/>
    </xf>
    <xf numFmtId="0" fontId="14" fillId="5" borderId="0" xfId="0" applyFont="1" applyFill="1" applyAlignment="1">
      <alignment vertical="center"/>
    </xf>
    <xf numFmtId="9" fontId="14" fillId="5" borderId="0" xfId="0" applyNumberFormat="1" applyFont="1" applyFill="1" applyAlignment="1">
      <alignment vertical="center"/>
    </xf>
    <xf numFmtId="0" fontId="8" fillId="0" borderId="0" xfId="0" applyFont="1" applyAlignment="1">
      <alignment vertical="center" wrapText="1"/>
    </xf>
    <xf numFmtId="3" fontId="8" fillId="0" borderId="0" xfId="0" applyNumberFormat="1" applyFont="1" applyAlignment="1">
      <alignment vertical="center"/>
    </xf>
    <xf numFmtId="0" fontId="8" fillId="0" borderId="0" xfId="0" applyFont="1"/>
    <xf numFmtId="0" fontId="8" fillId="0" borderId="21" xfId="0" applyFont="1" applyBorder="1" applyAlignment="1">
      <alignment vertical="center" wrapText="1"/>
    </xf>
    <xf numFmtId="0" fontId="1" fillId="0" borderId="19" xfId="0" applyFont="1" applyBorder="1"/>
    <xf numFmtId="0" fontId="17" fillId="0" borderId="21" xfId="0" applyFont="1" applyBorder="1" applyAlignment="1">
      <alignment vertical="center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165" fontId="8" fillId="0" borderId="8" xfId="1" applyNumberFormat="1" applyFont="1" applyBorder="1" applyAlignment="1" applyProtection="1">
      <alignment vertical="center" wrapText="1"/>
    </xf>
    <xf numFmtId="164" fontId="8" fillId="0" borderId="0" xfId="1" applyFont="1" applyBorder="1" applyAlignment="1" applyProtection="1">
      <alignment vertical="center" wrapText="1"/>
    </xf>
    <xf numFmtId="0" fontId="8" fillId="0" borderId="21" xfId="0" applyFont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0" fillId="0" borderId="21" xfId="0" applyBorder="1"/>
    <xf numFmtId="0" fontId="0" fillId="0" borderId="19" xfId="0" applyBorder="1"/>
    <xf numFmtId="0" fontId="5" fillId="0" borderId="8" xfId="0" applyFont="1" applyBorder="1" applyAlignment="1">
      <alignment horizontal="center" vertical="center"/>
    </xf>
    <xf numFmtId="164" fontId="8" fillId="0" borderId="8" xfId="1" applyFont="1" applyBorder="1" applyAlignment="1" applyProtection="1">
      <alignment horizontal="right" vertical="center"/>
    </xf>
    <xf numFmtId="0" fontId="18" fillId="0" borderId="21" xfId="0" applyFont="1" applyBorder="1" applyAlignment="1">
      <alignment vertical="center"/>
    </xf>
    <xf numFmtId="164" fontId="8" fillId="0" borderId="8" xfId="1" applyFont="1" applyBorder="1" applyAlignment="1" applyProtection="1">
      <alignment horizontal="left" vertical="center"/>
    </xf>
    <xf numFmtId="3" fontId="10" fillId="0" borderId="0" xfId="0" applyNumberFormat="1" applyFont="1" applyAlignment="1">
      <alignment vertical="center"/>
    </xf>
    <xf numFmtId="0" fontId="9" fillId="11" borderId="0" xfId="0" applyFont="1" applyFill="1" applyAlignment="1">
      <alignment vertical="center"/>
    </xf>
    <xf numFmtId="0" fontId="8" fillId="0" borderId="23" xfId="0" applyFont="1" applyBorder="1"/>
    <xf numFmtId="0" fontId="8" fillId="0" borderId="24" xfId="0" applyFont="1" applyBorder="1"/>
    <xf numFmtId="0" fontId="1" fillId="0" borderId="24" xfId="0" applyFont="1" applyBorder="1"/>
    <xf numFmtId="0" fontId="1" fillId="0" borderId="25" xfId="0" applyFont="1" applyBorder="1"/>
    <xf numFmtId="0" fontId="8" fillId="0" borderId="19" xfId="0" applyFont="1" applyBorder="1" applyAlignment="1">
      <alignment vertical="center"/>
    </xf>
    <xf numFmtId="164" fontId="8" fillId="11" borderId="9" xfId="1" applyFont="1" applyFill="1" applyBorder="1" applyAlignment="1" applyProtection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167" fontId="20" fillId="0" borderId="8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left" vertical="center"/>
    </xf>
    <xf numFmtId="0" fontId="4" fillId="8" borderId="7" xfId="0" applyFont="1" applyFill="1" applyBorder="1" applyAlignment="1">
      <alignment horizontal="left" vertical="center"/>
    </xf>
    <xf numFmtId="0" fontId="9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4" fillId="6" borderId="7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8" borderId="7" xfId="0" applyFont="1" applyFill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6" fillId="0" borderId="2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164" fontId="8" fillId="0" borderId="8" xfId="1" applyFont="1" applyBorder="1" applyAlignment="1" applyProtection="1">
      <alignment horizontal="center" vertical="center" wrapText="1"/>
    </xf>
    <xf numFmtId="166" fontId="8" fillId="0" borderId="8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9" fillId="10" borderId="0" xfId="0" applyFont="1" applyFill="1" applyAlignment="1">
      <alignment horizontal="left" vertical="center"/>
    </xf>
    <xf numFmtId="0" fontId="8" fillId="0" borderId="22" xfId="0" applyFont="1" applyBorder="1" applyAlignment="1">
      <alignment horizontal="right" vertical="center"/>
    </xf>
    <xf numFmtId="0" fontId="8" fillId="12" borderId="8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 wrapText="1"/>
    </xf>
    <xf numFmtId="167" fontId="8" fillId="0" borderId="8" xfId="0" applyNumberFormat="1" applyFont="1" applyBorder="1" applyAlignment="1">
      <alignment horizontal="right" vertical="center" wrapText="1"/>
    </xf>
  </cellXfs>
  <cellStyles count="3">
    <cellStyle name="Monétaire" xfId="1" builtinId="4"/>
    <cellStyle name="Normal" xfId="0" builtinId="0"/>
    <cellStyle name="Pourcentage" xfId="2" builtinId="5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808000"/>
      <rgbColor rgb="FF800080"/>
      <rgbColor rgb="FF00807A"/>
      <rgbColor rgb="FFBFBFBF"/>
      <rgbColor rgb="FF808080"/>
      <rgbColor rgb="FF9999FF"/>
      <rgbColor rgb="FF7C2A90"/>
      <rgbColor rgb="FFFFF3F3"/>
      <rgbColor rgb="FFF3FFFC"/>
      <rgbColor rgb="FF63003C"/>
      <rgbColor rgb="FFFF8080"/>
      <rgbColor rgb="FF004E7D"/>
      <rgbColor rgb="FFCCCCFF"/>
      <rgbColor rgb="FF000080"/>
      <rgbColor rgb="FFFF00FF"/>
      <rgbColor rgb="FFFFFF00"/>
      <rgbColor rgb="FF00FFFF"/>
      <rgbColor rgb="FF800080"/>
      <rgbColor rgb="FF800000"/>
      <rgbColor rgb="FF00605C"/>
      <rgbColor rgb="FF0000FF"/>
      <rgbColor rgb="FF00CCFF"/>
      <rgbColor rgb="FFF3F4FF"/>
      <rgbColor rgb="FFC6EFCE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B5E"/>
      <rgbColor rgb="FF339966"/>
      <rgbColor rgb="FF003300"/>
      <rgbColor rgb="FF333300"/>
      <rgbColor rgb="FF993300"/>
      <rgbColor rgb="FF993366"/>
      <rgbColor rgb="FF5D206C"/>
      <rgbColor rgb="FF313E48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276480</xdr:colOff>
      <xdr:row>19</xdr:row>
      <xdr:rowOff>57240</xdr:rowOff>
    </xdr:from>
    <xdr:to>
      <xdr:col>14</xdr:col>
      <xdr:colOff>456840</xdr:colOff>
      <xdr:row>23</xdr:row>
      <xdr:rowOff>85320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582720" y="4316040"/>
          <a:ext cx="2192400" cy="678240"/>
        </a:xfrm>
        <a:prstGeom prst="borderCallout1">
          <a:avLst>
            <a:gd name="adj1" fmla="val 35673"/>
            <a:gd name="adj2" fmla="val 281"/>
            <a:gd name="adj3" fmla="val -23482"/>
            <a:gd name="adj4" fmla="val -26189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fr-FR" sz="1000" b="0" i="1" strike="noStrike" spc="-1">
              <a:solidFill>
                <a:srgbClr val="313E48"/>
              </a:solidFill>
              <a:latin typeface="Open Sans"/>
            </a:rPr>
            <a:t>Somme des dépenses demandées au financement par le FSDIE.</a:t>
          </a:r>
          <a:endParaRPr lang="en-GB" sz="10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fr-FR" sz="1000" b="0" i="1" strike="noStrike" spc="-1">
              <a:solidFill>
                <a:srgbClr val="313E48"/>
              </a:solidFill>
              <a:latin typeface="Open Sans"/>
            </a:rPr>
            <a:t>Attention, fait l'objet d'un montant max à respecter. (voir ci-dessous)</a:t>
          </a:r>
          <a:endParaRPr lang="en-GB" sz="10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MJ120"/>
  <sheetViews>
    <sheetView showGridLines="0" tabSelected="1" topLeftCell="B67" zoomScale="90" zoomScaleNormal="90" workbookViewId="0">
      <selection activeCell="C5" sqref="C5"/>
    </sheetView>
  </sheetViews>
  <sheetFormatPr baseColWidth="10" defaultColWidth="11.44140625" defaultRowHeight="16.5" x14ac:dyDescent="0.3"/>
  <cols>
    <col min="1" max="1" width="2.21875" style="1" customWidth="1"/>
    <col min="2" max="2" width="7.88671875" style="1" customWidth="1"/>
    <col min="3" max="3" width="37.109375" style="1" customWidth="1"/>
    <col min="4" max="4" width="9.88671875" style="1" customWidth="1"/>
    <col min="5" max="5" width="12.77734375" style="1" customWidth="1"/>
    <col min="6" max="6" width="8.109375" style="1" customWidth="1"/>
    <col min="7" max="7" width="12" style="1" customWidth="1"/>
    <col min="8" max="8" width="6.21875" style="1" customWidth="1"/>
    <col min="9" max="9" width="1.77734375" style="1" customWidth="1"/>
    <col min="10" max="10" width="9.77734375" style="1" customWidth="1"/>
    <col min="11" max="11" width="39.88671875" style="1" customWidth="1"/>
    <col min="12" max="12" width="13" style="1" customWidth="1"/>
    <col min="13" max="13" width="13.77734375" style="1" customWidth="1"/>
    <col min="14" max="14" width="12.21875" style="1" customWidth="1"/>
    <col min="15" max="15" width="6.21875" style="1" customWidth="1"/>
    <col min="16" max="1024" width="11.44140625" style="1"/>
  </cols>
  <sheetData>
    <row r="2" spans="2:15" ht="21" x14ac:dyDescent="0.3">
      <c r="B2" s="107" t="s">
        <v>0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4" spans="2:15" ht="18" x14ac:dyDescent="0.3">
      <c r="B4" s="108" t="s">
        <v>1</v>
      </c>
      <c r="C4" s="108"/>
      <c r="D4" s="108"/>
      <c r="E4" s="108"/>
      <c r="F4" s="108"/>
      <c r="G4" s="109" t="s">
        <v>2</v>
      </c>
      <c r="H4" s="109"/>
      <c r="I4" s="2"/>
      <c r="J4" s="110" t="s">
        <v>3</v>
      </c>
      <c r="K4" s="110"/>
      <c r="L4" s="110"/>
      <c r="M4" s="110"/>
      <c r="N4" s="110"/>
      <c r="O4" s="110"/>
    </row>
    <row r="6" spans="2:15" ht="76.5" x14ac:dyDescent="0.3">
      <c r="B6" s="3" t="s">
        <v>4</v>
      </c>
      <c r="C6" s="4" t="s">
        <v>5</v>
      </c>
      <c r="D6" s="4" t="s">
        <v>6</v>
      </c>
      <c r="E6" s="4" t="s">
        <v>7</v>
      </c>
      <c r="F6" s="5" t="s">
        <v>8</v>
      </c>
      <c r="G6" s="6" t="s">
        <v>9</v>
      </c>
      <c r="H6" s="5" t="s">
        <v>8</v>
      </c>
      <c r="I6" s="7"/>
      <c r="J6" s="3" t="s">
        <v>4</v>
      </c>
      <c r="K6" s="4" t="s">
        <v>5</v>
      </c>
      <c r="L6" s="8" t="s">
        <v>10</v>
      </c>
      <c r="M6" s="8" t="s">
        <v>11</v>
      </c>
      <c r="N6" s="8" t="s">
        <v>12</v>
      </c>
      <c r="O6" s="9" t="s">
        <v>8</v>
      </c>
    </row>
    <row r="7" spans="2:15" x14ac:dyDescent="0.3">
      <c r="B7" s="111" t="s">
        <v>13</v>
      </c>
      <c r="C7" s="111"/>
      <c r="D7" s="111"/>
      <c r="E7" s="10">
        <f>SUM(E8:E16)</f>
        <v>0</v>
      </c>
      <c r="F7" s="11">
        <f>IF(E7=0,0%,E7/$E$89)</f>
        <v>0</v>
      </c>
      <c r="G7" s="12">
        <f>SUM(G8:G16)</f>
        <v>0</v>
      </c>
      <c r="H7" s="13">
        <f>IF(G7=0,0%,G7/$G$89)</f>
        <v>0</v>
      </c>
      <c r="I7" s="14"/>
      <c r="J7" s="112" t="s">
        <v>14</v>
      </c>
      <c r="K7" s="112"/>
      <c r="L7" s="15">
        <f>L8+L11</f>
        <v>0</v>
      </c>
      <c r="M7" s="16"/>
      <c r="N7" s="17"/>
      <c r="O7" s="18">
        <f>IF(L7=0,0,L7/$L$89)</f>
        <v>0</v>
      </c>
    </row>
    <row r="8" spans="2:15" x14ac:dyDescent="0.3">
      <c r="B8" s="113"/>
      <c r="C8" s="19" t="s">
        <v>15</v>
      </c>
      <c r="D8" s="20"/>
      <c r="E8" s="21"/>
      <c r="F8" s="22" t="str">
        <f t="shared" ref="F8:F13" si="0">IF(E8="","",E8/$E$89)</f>
        <v/>
      </c>
      <c r="G8" s="54" t="s">
        <v>43</v>
      </c>
      <c r="H8" s="53">
        <v>0</v>
      </c>
      <c r="I8" s="14"/>
      <c r="J8" s="113"/>
      <c r="K8" s="24" t="s">
        <v>16</v>
      </c>
      <c r="L8" s="25"/>
      <c r="M8" s="26"/>
      <c r="N8" s="27"/>
      <c r="O8" s="22" t="str">
        <f>IF(L8="","",L8/$L$89)</f>
        <v/>
      </c>
    </row>
    <row r="9" spans="2:15" x14ac:dyDescent="0.3">
      <c r="B9" s="113"/>
      <c r="C9" s="19" t="s">
        <v>17</v>
      </c>
      <c r="D9" s="20"/>
      <c r="E9" s="21"/>
      <c r="F9" s="22" t="str">
        <f t="shared" si="0"/>
        <v/>
      </c>
      <c r="G9" s="54" t="s">
        <v>43</v>
      </c>
      <c r="H9" s="53">
        <v>0</v>
      </c>
      <c r="I9" s="14"/>
      <c r="J9" s="113"/>
      <c r="K9" s="28" t="s">
        <v>18</v>
      </c>
      <c r="L9" s="25"/>
      <c r="M9" s="114"/>
      <c r="N9" s="114"/>
      <c r="O9" s="114"/>
    </row>
    <row r="10" spans="2:15" x14ac:dyDescent="0.3">
      <c r="B10" s="113"/>
      <c r="C10" s="19" t="s">
        <v>19</v>
      </c>
      <c r="D10" s="20"/>
      <c r="E10" s="21"/>
      <c r="F10" s="22" t="str">
        <f t="shared" si="0"/>
        <v/>
      </c>
      <c r="G10" s="23"/>
      <c r="H10" s="22" t="str">
        <f t="shared" ref="H10:H13" si="1">IF(G10="","",G10/$G$89)</f>
        <v/>
      </c>
      <c r="I10" s="14"/>
      <c r="J10" s="113"/>
      <c r="K10" s="29" t="s">
        <v>20</v>
      </c>
      <c r="L10" s="27"/>
      <c r="M10" s="114"/>
      <c r="N10" s="114"/>
      <c r="O10" s="114"/>
    </row>
    <row r="11" spans="2:15" x14ac:dyDescent="0.3">
      <c r="B11" s="113"/>
      <c r="C11" s="19" t="s">
        <v>21</v>
      </c>
      <c r="D11" s="20"/>
      <c r="E11" s="21"/>
      <c r="F11" s="22" t="str">
        <f t="shared" si="0"/>
        <v/>
      </c>
      <c r="G11" s="23"/>
      <c r="H11" s="22" t="str">
        <f t="shared" si="1"/>
        <v/>
      </c>
      <c r="I11" s="14"/>
      <c r="J11" s="113"/>
      <c r="K11" s="24" t="s">
        <v>22</v>
      </c>
      <c r="L11" s="25"/>
      <c r="M11" s="26"/>
      <c r="N11" s="27"/>
      <c r="O11" s="22" t="str">
        <f>IF(L11="","",L11/$L$89)</f>
        <v/>
      </c>
    </row>
    <row r="12" spans="2:15" x14ac:dyDescent="0.3">
      <c r="B12" s="113"/>
      <c r="C12" s="19" t="s">
        <v>23</v>
      </c>
      <c r="D12" s="20"/>
      <c r="E12" s="21"/>
      <c r="F12" s="22" t="str">
        <f t="shared" si="0"/>
        <v/>
      </c>
      <c r="G12" s="23"/>
      <c r="H12" s="22" t="str">
        <f t="shared" si="1"/>
        <v/>
      </c>
      <c r="I12" s="14"/>
      <c r="J12" s="113"/>
      <c r="K12" s="28" t="s">
        <v>18</v>
      </c>
      <c r="L12" s="25"/>
      <c r="M12" s="114"/>
      <c r="N12" s="114"/>
      <c r="O12" s="114"/>
    </row>
    <row r="13" spans="2:15" x14ac:dyDescent="0.3">
      <c r="B13" s="113"/>
      <c r="C13" s="19" t="s">
        <v>24</v>
      </c>
      <c r="D13" s="20"/>
      <c r="E13" s="21"/>
      <c r="F13" s="22" t="str">
        <f t="shared" si="0"/>
        <v/>
      </c>
      <c r="G13" s="23"/>
      <c r="H13" s="22" t="str">
        <f t="shared" si="1"/>
        <v/>
      </c>
      <c r="I13" s="14"/>
      <c r="J13" s="113"/>
      <c r="K13" s="29" t="s">
        <v>20</v>
      </c>
      <c r="L13" s="27"/>
      <c r="M13" s="114"/>
      <c r="N13" s="114"/>
      <c r="O13" s="114"/>
    </row>
    <row r="14" spans="2:15" x14ac:dyDescent="0.3">
      <c r="B14" s="113"/>
      <c r="C14" s="19"/>
      <c r="D14" s="20"/>
      <c r="E14" s="21"/>
      <c r="F14" s="22"/>
      <c r="G14" s="23"/>
      <c r="H14" s="22"/>
      <c r="I14" s="14"/>
      <c r="J14" s="113"/>
      <c r="K14" s="29"/>
      <c r="L14" s="27"/>
      <c r="M14" s="30"/>
      <c r="N14" s="31"/>
      <c r="O14" s="32"/>
    </row>
    <row r="15" spans="2:15" x14ac:dyDescent="0.3">
      <c r="B15" s="113"/>
      <c r="C15" s="19"/>
      <c r="D15" s="20"/>
      <c r="E15" s="21"/>
      <c r="F15" s="22"/>
      <c r="G15" s="23"/>
      <c r="H15" s="22"/>
      <c r="I15" s="14"/>
      <c r="J15" s="113"/>
      <c r="K15" s="29"/>
      <c r="L15" s="27"/>
      <c r="M15" s="30"/>
      <c r="N15" s="31"/>
      <c r="O15" s="32"/>
    </row>
    <row r="16" spans="2:15" x14ac:dyDescent="0.3">
      <c r="B16" s="113"/>
      <c r="C16" s="19"/>
      <c r="D16" s="20"/>
      <c r="E16" s="21"/>
      <c r="F16" s="22" t="str">
        <f>IF(E16="","",E16/$E$89)</f>
        <v/>
      </c>
      <c r="G16" s="23"/>
      <c r="H16" s="22" t="str">
        <f>IF(G16="","",G16/$G$89)</f>
        <v/>
      </c>
      <c r="I16" s="14"/>
      <c r="J16" s="113"/>
      <c r="K16" s="33"/>
      <c r="L16" s="27"/>
      <c r="M16" s="26"/>
      <c r="N16" s="27"/>
      <c r="O16" s="34"/>
    </row>
    <row r="17" spans="2:15" ht="14.45" customHeight="1" x14ac:dyDescent="0.3">
      <c r="B17" s="115" t="s">
        <v>25</v>
      </c>
      <c r="C17" s="115"/>
      <c r="D17" s="115"/>
      <c r="E17" s="10">
        <f>SUM(E18:E27)</f>
        <v>0</v>
      </c>
      <c r="F17" s="11">
        <f>IF(E17=0,0%,E17/$E$89)</f>
        <v>0</v>
      </c>
      <c r="G17" s="12">
        <f>SUM(G18:G27)</f>
        <v>0</v>
      </c>
      <c r="H17" s="13">
        <f>IF(G17=0,0%,G17/$G$89)</f>
        <v>0</v>
      </c>
      <c r="I17" s="14"/>
      <c r="J17" s="116" t="s">
        <v>26</v>
      </c>
      <c r="K17" s="116"/>
      <c r="L17" s="35">
        <f>L18</f>
        <v>0</v>
      </c>
      <c r="M17" s="36" t="s">
        <v>27</v>
      </c>
      <c r="N17" s="37" t="s">
        <v>28</v>
      </c>
      <c r="O17" s="38">
        <f>IF(L17=0,0,L17/$L$89)</f>
        <v>0</v>
      </c>
    </row>
    <row r="18" spans="2:15" x14ac:dyDescent="0.3">
      <c r="B18" s="113"/>
      <c r="C18" s="19" t="s">
        <v>29</v>
      </c>
      <c r="D18" s="20"/>
      <c r="E18" s="21"/>
      <c r="F18" s="22" t="str">
        <f t="shared" ref="F18:F25" si="2">IF(E18="","",E18/$E$89)</f>
        <v/>
      </c>
      <c r="G18" s="23"/>
      <c r="H18" s="22" t="str">
        <f t="shared" ref="H18:H25" si="3">IF(G18="","",G18/$G$89)</f>
        <v/>
      </c>
      <c r="I18" s="14"/>
      <c r="J18" s="113"/>
      <c r="K18" s="39" t="s">
        <v>30</v>
      </c>
      <c r="L18" s="40"/>
      <c r="M18" s="41" t="s">
        <v>27</v>
      </c>
      <c r="N18" s="42"/>
      <c r="O18" s="22" t="str">
        <f>IF(L18="","",L18/$L$89)</f>
        <v/>
      </c>
    </row>
    <row r="19" spans="2:15" x14ac:dyDescent="0.3">
      <c r="B19" s="113"/>
      <c r="C19" s="19" t="s">
        <v>31</v>
      </c>
      <c r="D19" s="20"/>
      <c r="E19" s="21"/>
      <c r="F19" s="22" t="str">
        <f t="shared" si="2"/>
        <v/>
      </c>
      <c r="G19" s="23"/>
      <c r="H19" s="22" t="str">
        <f t="shared" si="3"/>
        <v/>
      </c>
      <c r="I19" s="14"/>
      <c r="J19" s="113"/>
      <c r="K19" s="117"/>
      <c r="L19" s="117"/>
      <c r="M19" s="117"/>
      <c r="N19" s="117"/>
      <c r="O19" s="117"/>
    </row>
    <row r="20" spans="2:15" x14ac:dyDescent="0.3">
      <c r="B20" s="113"/>
      <c r="C20" s="19" t="s">
        <v>32</v>
      </c>
      <c r="D20" s="20"/>
      <c r="E20" s="21"/>
      <c r="F20" s="22" t="str">
        <f t="shared" si="2"/>
        <v/>
      </c>
      <c r="G20" s="23"/>
      <c r="H20" s="22" t="str">
        <f t="shared" si="3"/>
        <v/>
      </c>
      <c r="I20" s="14"/>
      <c r="J20" s="113"/>
      <c r="K20" s="117"/>
      <c r="L20" s="117"/>
      <c r="M20" s="117"/>
      <c r="N20" s="117"/>
      <c r="O20" s="117"/>
    </row>
    <row r="21" spans="2:15" x14ac:dyDescent="0.3">
      <c r="B21" s="113"/>
      <c r="C21" s="43" t="s">
        <v>33</v>
      </c>
      <c r="D21" s="44"/>
      <c r="E21" s="45"/>
      <c r="F21" s="46" t="str">
        <f t="shared" si="2"/>
        <v/>
      </c>
      <c r="G21" s="47"/>
      <c r="H21" s="46" t="str">
        <f t="shared" si="3"/>
        <v/>
      </c>
      <c r="I21" s="14"/>
      <c r="J21" s="113"/>
      <c r="K21" s="117"/>
      <c r="L21" s="117"/>
      <c r="M21" s="117"/>
      <c r="N21" s="117"/>
      <c r="O21" s="117"/>
    </row>
    <row r="22" spans="2:15" x14ac:dyDescent="0.3">
      <c r="B22" s="113"/>
      <c r="C22" s="43" t="s">
        <v>34</v>
      </c>
      <c r="D22" s="44"/>
      <c r="E22" s="45"/>
      <c r="F22" s="46" t="str">
        <f t="shared" si="2"/>
        <v/>
      </c>
      <c r="G22" s="47"/>
      <c r="H22" s="46" t="str">
        <f t="shared" si="3"/>
        <v/>
      </c>
      <c r="I22" s="14"/>
      <c r="J22" s="113"/>
      <c r="K22" s="117"/>
      <c r="L22" s="117"/>
      <c r="M22" s="117"/>
      <c r="N22" s="117"/>
      <c r="O22" s="117"/>
    </row>
    <row r="23" spans="2:15" x14ac:dyDescent="0.3">
      <c r="B23" s="113"/>
      <c r="C23" s="19" t="s">
        <v>35</v>
      </c>
      <c r="D23" s="20"/>
      <c r="E23" s="21"/>
      <c r="F23" s="22" t="str">
        <f t="shared" si="2"/>
        <v/>
      </c>
      <c r="G23" s="23"/>
      <c r="H23" s="22" t="str">
        <f t="shared" si="3"/>
        <v/>
      </c>
      <c r="I23" s="14"/>
      <c r="J23" s="113"/>
      <c r="K23" s="117"/>
      <c r="L23" s="117"/>
      <c r="M23" s="117"/>
      <c r="N23" s="117"/>
      <c r="O23" s="117"/>
    </row>
    <row r="24" spans="2:15" ht="30" x14ac:dyDescent="0.3">
      <c r="B24" s="113"/>
      <c r="C24" s="19" t="s">
        <v>36</v>
      </c>
      <c r="D24" s="20"/>
      <c r="E24" s="21"/>
      <c r="F24" s="22" t="str">
        <f t="shared" si="2"/>
        <v/>
      </c>
      <c r="G24" s="23"/>
      <c r="H24" s="22" t="str">
        <f t="shared" si="3"/>
        <v/>
      </c>
      <c r="I24" s="14"/>
      <c r="J24" s="113"/>
      <c r="K24" s="117"/>
      <c r="L24" s="117"/>
      <c r="M24" s="117"/>
      <c r="N24" s="117"/>
      <c r="O24" s="117"/>
    </row>
    <row r="25" spans="2:15" x14ac:dyDescent="0.3">
      <c r="B25" s="113"/>
      <c r="C25" s="19" t="s">
        <v>37</v>
      </c>
      <c r="D25" s="20"/>
      <c r="E25" s="21"/>
      <c r="F25" s="22" t="str">
        <f t="shared" si="2"/>
        <v/>
      </c>
      <c r="G25" s="23"/>
      <c r="H25" s="22" t="str">
        <f t="shared" si="3"/>
        <v/>
      </c>
      <c r="I25" s="14"/>
      <c r="J25" s="113"/>
      <c r="K25" s="117"/>
      <c r="L25" s="117"/>
      <c r="M25" s="117"/>
      <c r="N25" s="117"/>
      <c r="O25" s="117"/>
    </row>
    <row r="26" spans="2:15" x14ac:dyDescent="0.3">
      <c r="B26" s="113"/>
      <c r="C26" s="19"/>
      <c r="D26" s="20"/>
      <c r="E26" s="21"/>
      <c r="F26" s="22"/>
      <c r="G26" s="23"/>
      <c r="H26" s="22"/>
      <c r="I26" s="14"/>
      <c r="J26" s="113"/>
      <c r="K26" s="117"/>
      <c r="L26" s="117"/>
      <c r="M26" s="117"/>
      <c r="N26" s="117"/>
      <c r="O26" s="117"/>
    </row>
    <row r="27" spans="2:15" x14ac:dyDescent="0.3">
      <c r="B27" s="113"/>
      <c r="C27" s="19"/>
      <c r="D27" s="20"/>
      <c r="E27" s="21"/>
      <c r="F27" s="22" t="str">
        <f>IF(E27="","",E27/$E$89)</f>
        <v/>
      </c>
      <c r="G27" s="23"/>
      <c r="H27" s="22" t="str">
        <f>IF(G27="","",G27/$G$89)</f>
        <v/>
      </c>
      <c r="I27" s="14"/>
      <c r="J27" s="113"/>
      <c r="K27" s="117"/>
      <c r="L27" s="117"/>
      <c r="M27" s="117"/>
      <c r="N27" s="117"/>
      <c r="O27" s="117"/>
    </row>
    <row r="28" spans="2:15" ht="14.45" customHeight="1" x14ac:dyDescent="0.3">
      <c r="B28" s="115" t="s">
        <v>38</v>
      </c>
      <c r="C28" s="115"/>
      <c r="D28" s="115"/>
      <c r="E28" s="10">
        <f>SUM(E29:E34)</f>
        <v>0</v>
      </c>
      <c r="F28" s="11">
        <f>IF(E28=0,0%,E28/$E$89)</f>
        <v>0</v>
      </c>
      <c r="G28" s="12">
        <f>SUM(G29:G34)</f>
        <v>0</v>
      </c>
      <c r="H28" s="13">
        <f>IF(G28=0,0%,G28/$G$89)</f>
        <v>0</v>
      </c>
      <c r="I28" s="14"/>
      <c r="J28" s="118" t="s">
        <v>39</v>
      </c>
      <c r="K28" s="118"/>
      <c r="L28" s="15">
        <f>SUM(L29:L34)</f>
        <v>0</v>
      </c>
      <c r="M28" s="48"/>
      <c r="N28" s="49"/>
      <c r="O28" s="18">
        <f>IF(L28=0,0,L28/$L$89)</f>
        <v>0</v>
      </c>
    </row>
    <row r="29" spans="2:15" x14ac:dyDescent="0.3">
      <c r="B29" s="113"/>
      <c r="C29" s="19" t="s">
        <v>40</v>
      </c>
      <c r="D29" s="20"/>
      <c r="E29" s="21"/>
      <c r="F29" s="22" t="str">
        <f t="shared" ref="F29:F34" si="4">IF(E29="","",E29/$E$89)</f>
        <v/>
      </c>
      <c r="G29" s="23"/>
      <c r="H29" s="22" t="str">
        <f>IF(G29="","",G29/$G$89)</f>
        <v/>
      </c>
      <c r="I29" s="14"/>
      <c r="J29" s="113"/>
      <c r="K29" s="24" t="s">
        <v>41</v>
      </c>
      <c r="L29" s="25"/>
      <c r="M29" s="26"/>
      <c r="N29" s="27"/>
      <c r="O29" s="22" t="str">
        <f t="shared" ref="O29:O34" si="5">IF(L29="","",L29/$L$89)</f>
        <v/>
      </c>
    </row>
    <row r="30" spans="2:15" x14ac:dyDescent="0.3">
      <c r="B30" s="113"/>
      <c r="C30" s="50" t="s">
        <v>42</v>
      </c>
      <c r="D30" s="51"/>
      <c r="E30" s="52"/>
      <c r="F30" s="53" t="str">
        <f t="shared" si="4"/>
        <v/>
      </c>
      <c r="G30" s="54"/>
      <c r="H30" s="103" t="str">
        <f t="shared" ref="H30:H31" si="6">IF(G30="","",G30/$G$89)</f>
        <v/>
      </c>
      <c r="I30" s="102"/>
      <c r="J30" s="113"/>
      <c r="K30" s="24" t="s">
        <v>44</v>
      </c>
      <c r="L30" s="25"/>
      <c r="M30" s="26"/>
      <c r="N30" s="27"/>
      <c r="O30" s="22" t="str">
        <f t="shared" si="5"/>
        <v/>
      </c>
    </row>
    <row r="31" spans="2:15" x14ac:dyDescent="0.3">
      <c r="B31" s="113"/>
      <c r="C31" s="50" t="s">
        <v>45</v>
      </c>
      <c r="D31" s="51"/>
      <c r="E31" s="52"/>
      <c r="F31" s="53" t="str">
        <f t="shared" si="4"/>
        <v/>
      </c>
      <c r="G31" s="54"/>
      <c r="H31" s="103" t="str">
        <f t="shared" si="6"/>
        <v/>
      </c>
      <c r="I31" s="14"/>
      <c r="J31" s="113"/>
      <c r="K31" s="24" t="s">
        <v>46</v>
      </c>
      <c r="L31" s="25"/>
      <c r="M31" s="26"/>
      <c r="N31" s="27"/>
      <c r="O31" s="22" t="str">
        <f t="shared" si="5"/>
        <v/>
      </c>
    </row>
    <row r="32" spans="2:15" x14ac:dyDescent="0.3">
      <c r="B32" s="113"/>
      <c r="C32" s="19" t="s">
        <v>47</v>
      </c>
      <c r="D32" s="20"/>
      <c r="E32" s="21"/>
      <c r="F32" s="22" t="str">
        <f t="shared" si="4"/>
        <v/>
      </c>
      <c r="G32" s="23"/>
      <c r="H32" s="22" t="str">
        <f>IF(G32="","",G32/$G$89)</f>
        <v/>
      </c>
      <c r="I32" s="14"/>
      <c r="J32" s="113"/>
      <c r="K32" s="55"/>
      <c r="L32" s="25"/>
      <c r="M32" s="26"/>
      <c r="N32" s="27"/>
      <c r="O32" s="22" t="str">
        <f t="shared" si="5"/>
        <v/>
      </c>
    </row>
    <row r="33" spans="2:15" x14ac:dyDescent="0.3">
      <c r="B33" s="113"/>
      <c r="C33" s="19"/>
      <c r="D33" s="20"/>
      <c r="E33" s="21"/>
      <c r="F33" s="22" t="str">
        <f t="shared" si="4"/>
        <v/>
      </c>
      <c r="G33" s="23"/>
      <c r="H33" s="22" t="str">
        <f>IF(G33="","",G33/$G$89)</f>
        <v/>
      </c>
      <c r="I33" s="14"/>
      <c r="J33" s="113"/>
      <c r="K33" s="24"/>
      <c r="L33" s="25"/>
      <c r="M33" s="26"/>
      <c r="N33" s="27"/>
      <c r="O33" s="22" t="str">
        <f t="shared" si="5"/>
        <v/>
      </c>
    </row>
    <row r="34" spans="2:15" x14ac:dyDescent="0.3">
      <c r="B34" s="113"/>
      <c r="C34" s="19"/>
      <c r="D34" s="20"/>
      <c r="E34" s="21"/>
      <c r="F34" s="22" t="str">
        <f t="shared" si="4"/>
        <v/>
      </c>
      <c r="G34" s="23"/>
      <c r="H34" s="22" t="str">
        <f>IF(G34="","",G34/$G$89)</f>
        <v/>
      </c>
      <c r="I34" s="14"/>
      <c r="J34" s="113"/>
      <c r="K34" s="24"/>
      <c r="L34" s="25"/>
      <c r="M34" s="26"/>
      <c r="N34" s="27"/>
      <c r="O34" s="22" t="str">
        <f t="shared" si="5"/>
        <v/>
      </c>
    </row>
    <row r="35" spans="2:15" ht="14.45" customHeight="1" x14ac:dyDescent="0.3">
      <c r="B35" s="115" t="s">
        <v>48</v>
      </c>
      <c r="C35" s="115"/>
      <c r="D35" s="115"/>
      <c r="E35" s="10">
        <f>SUM(E36:E40)</f>
        <v>0</v>
      </c>
      <c r="F35" s="11">
        <f>IF(E35=0,0%,E35/$E$89)</f>
        <v>0</v>
      </c>
      <c r="G35" s="12">
        <f>SUM(G36:G40)</f>
        <v>0</v>
      </c>
      <c r="H35" s="13">
        <f>IF(G35=0,0%,G35/$G$89)</f>
        <v>0</v>
      </c>
      <c r="I35" s="14"/>
      <c r="J35" s="118" t="s">
        <v>49</v>
      </c>
      <c r="K35" s="118"/>
      <c r="L35" s="15">
        <f>SUM(L36:L40)</f>
        <v>0</v>
      </c>
      <c r="M35" s="56"/>
      <c r="N35" s="57"/>
      <c r="O35" s="18">
        <f>IF(L35=0,0,L35/$L$89)</f>
        <v>0</v>
      </c>
    </row>
    <row r="36" spans="2:15" x14ac:dyDescent="0.3">
      <c r="B36" s="113"/>
      <c r="C36" s="43" t="s">
        <v>50</v>
      </c>
      <c r="D36" s="44"/>
      <c r="E36" s="45"/>
      <c r="F36" s="46" t="str">
        <f>IF(E36="","",E36/$E$89)</f>
        <v/>
      </c>
      <c r="G36" s="47"/>
      <c r="H36" s="46" t="str">
        <f>IF(G36="","",G36/$G$89)</f>
        <v/>
      </c>
      <c r="I36" s="14"/>
      <c r="J36" s="113"/>
      <c r="K36" s="24" t="s">
        <v>51</v>
      </c>
      <c r="L36" s="25"/>
      <c r="M36" s="26"/>
      <c r="N36" s="27"/>
      <c r="O36" s="22" t="str">
        <f>IF(L36="","",L36/$L$89)</f>
        <v/>
      </c>
    </row>
    <row r="37" spans="2:15" x14ac:dyDescent="0.3">
      <c r="B37" s="113"/>
      <c r="C37" s="43" t="s">
        <v>52</v>
      </c>
      <c r="D37" s="44"/>
      <c r="E37" s="45"/>
      <c r="F37" s="46" t="str">
        <f>IF(E37="","",E37/$E$89)</f>
        <v/>
      </c>
      <c r="G37" s="47"/>
      <c r="H37" s="46" t="str">
        <f>IF(G37="","",G37/$G$89)</f>
        <v/>
      </c>
      <c r="I37" s="14"/>
      <c r="J37" s="113"/>
      <c r="K37" s="24" t="s">
        <v>53</v>
      </c>
      <c r="L37" s="25"/>
      <c r="M37" s="26"/>
      <c r="N37" s="27"/>
      <c r="O37" s="22" t="str">
        <f>IF(L37="","",L37/$L$89)</f>
        <v/>
      </c>
    </row>
    <row r="38" spans="2:15" x14ac:dyDescent="0.3">
      <c r="B38" s="113"/>
      <c r="C38" s="43" t="s">
        <v>54</v>
      </c>
      <c r="D38" s="44"/>
      <c r="E38" s="45"/>
      <c r="F38" s="46" t="str">
        <f>IF(E38="","",E38/$E$89)</f>
        <v/>
      </c>
      <c r="G38" s="47"/>
      <c r="H38" s="46" t="str">
        <f>IF(G38="","",G38/$G$89)</f>
        <v/>
      </c>
      <c r="I38" s="14"/>
      <c r="J38" s="113"/>
      <c r="K38" s="24" t="s">
        <v>55</v>
      </c>
      <c r="L38" s="25"/>
      <c r="M38" s="26"/>
      <c r="N38" s="27"/>
      <c r="O38" s="22" t="str">
        <f>IF(L38="","",L38/$L$89)</f>
        <v/>
      </c>
    </row>
    <row r="39" spans="2:15" x14ac:dyDescent="0.3">
      <c r="B39" s="113"/>
      <c r="C39" s="43"/>
      <c r="D39" s="44"/>
      <c r="E39" s="45"/>
      <c r="F39" s="46" t="str">
        <f>IF(E39="","",E39/$E$89)</f>
        <v/>
      </c>
      <c r="G39" s="47"/>
      <c r="H39" s="46" t="str">
        <f>IF(G39="","",G39/$G$89)</f>
        <v/>
      </c>
      <c r="I39" s="14"/>
      <c r="J39" s="113"/>
      <c r="K39" s="24" t="s">
        <v>56</v>
      </c>
      <c r="L39" s="25"/>
      <c r="M39" s="26"/>
      <c r="N39" s="27"/>
      <c r="O39" s="22" t="str">
        <f>IF(L39="","",L39/$L$89)</f>
        <v/>
      </c>
    </row>
    <row r="40" spans="2:15" x14ac:dyDescent="0.3">
      <c r="B40" s="113"/>
      <c r="C40" s="43"/>
      <c r="D40" s="44"/>
      <c r="E40" s="45"/>
      <c r="F40" s="46" t="str">
        <f>IF(E40="","",E40/$E$89)</f>
        <v/>
      </c>
      <c r="G40" s="47"/>
      <c r="H40" s="46" t="str">
        <f>IF(G40="","",G40/$G$89)</f>
        <v/>
      </c>
      <c r="I40" s="14"/>
      <c r="J40" s="113"/>
      <c r="K40" s="24"/>
      <c r="L40" s="25"/>
      <c r="M40" s="26"/>
      <c r="N40" s="27"/>
      <c r="O40" s="22" t="str">
        <f>IF(L40="","",L40/$L$89)</f>
        <v/>
      </c>
    </row>
    <row r="41" spans="2:15" ht="14.45" customHeight="1" x14ac:dyDescent="0.3">
      <c r="B41" s="115" t="s">
        <v>57</v>
      </c>
      <c r="C41" s="115"/>
      <c r="D41" s="115"/>
      <c r="E41" s="10">
        <f>SUM(E42:E44)</f>
        <v>0</v>
      </c>
      <c r="F41" s="11">
        <f>IF(E41=0,0%,E41/$E$89)</f>
        <v>0</v>
      </c>
      <c r="G41" s="12">
        <f>SUM(G42:G44)</f>
        <v>0</v>
      </c>
      <c r="H41" s="13">
        <f>IF(G41=0,0%,G41/$G$89)</f>
        <v>0</v>
      </c>
      <c r="I41" s="14"/>
      <c r="J41" s="118" t="s">
        <v>58</v>
      </c>
      <c r="K41" s="118"/>
      <c r="L41" s="15">
        <f>SUM(L42:L44)</f>
        <v>0</v>
      </c>
      <c r="M41" s="56"/>
      <c r="N41" s="57"/>
      <c r="O41" s="18">
        <f>IF(L41=0,0,L41/$L$89)</f>
        <v>0</v>
      </c>
    </row>
    <row r="42" spans="2:15" x14ac:dyDescent="0.3">
      <c r="B42" s="113"/>
      <c r="C42" s="43" t="s">
        <v>59</v>
      </c>
      <c r="D42" s="44"/>
      <c r="E42" s="45"/>
      <c r="F42" s="46" t="str">
        <f>IF(E42="","",E42/$E$89)</f>
        <v/>
      </c>
      <c r="G42" s="47"/>
      <c r="H42" s="46" t="str">
        <f>IF(G42="","",G42/$G$89)</f>
        <v/>
      </c>
      <c r="I42" s="14"/>
      <c r="J42" s="113"/>
      <c r="K42" s="24" t="s">
        <v>60</v>
      </c>
      <c r="L42" s="25"/>
      <c r="M42" s="26"/>
      <c r="N42" s="27"/>
      <c r="O42" s="22" t="str">
        <f>IF(L42="","",L42/$L$89)</f>
        <v/>
      </c>
    </row>
    <row r="43" spans="2:15" x14ac:dyDescent="0.3">
      <c r="B43" s="113"/>
      <c r="C43" s="43"/>
      <c r="D43" s="44"/>
      <c r="E43" s="45"/>
      <c r="F43" s="46" t="str">
        <f>IF(E43="","",E43/$E$89)</f>
        <v/>
      </c>
      <c r="G43" s="47"/>
      <c r="H43" s="46" t="str">
        <f>IF(G43="","",G43/$G$89)</f>
        <v/>
      </c>
      <c r="I43" s="14"/>
      <c r="J43" s="113"/>
      <c r="K43" s="24"/>
      <c r="L43" s="25"/>
      <c r="M43" s="26"/>
      <c r="N43" s="27"/>
      <c r="O43" s="22" t="str">
        <f>IF(L43="","",L43/$L$89)</f>
        <v/>
      </c>
    </row>
    <row r="44" spans="2:15" x14ac:dyDescent="0.3">
      <c r="B44" s="113"/>
      <c r="C44" s="43"/>
      <c r="D44" s="44"/>
      <c r="E44" s="45"/>
      <c r="F44" s="46" t="str">
        <f>IF(E44="","",E44/$E$89)</f>
        <v/>
      </c>
      <c r="G44" s="47"/>
      <c r="H44" s="46" t="str">
        <f>IF(G44="","",G44/$G$89)</f>
        <v/>
      </c>
      <c r="I44" s="14"/>
      <c r="J44" s="113"/>
      <c r="K44" s="24"/>
      <c r="L44" s="25"/>
      <c r="M44" s="26"/>
      <c r="N44" s="27"/>
      <c r="O44" s="22" t="str">
        <f>IF(L44="","",L44/$L$89)</f>
        <v/>
      </c>
    </row>
    <row r="45" spans="2:15" ht="14.45" customHeight="1" x14ac:dyDescent="0.3">
      <c r="B45" s="115" t="s">
        <v>61</v>
      </c>
      <c r="C45" s="115"/>
      <c r="D45" s="115"/>
      <c r="E45" s="10">
        <f>SUM(E46:E53)</f>
        <v>0</v>
      </c>
      <c r="F45" s="11">
        <f>IF(E45=0,0%,E45/$E$89)</f>
        <v>0</v>
      </c>
      <c r="G45" s="12">
        <f>SUM(G46:G53)</f>
        <v>0</v>
      </c>
      <c r="H45" s="13">
        <f>IF(G45=0,0%,G45/$G$89)</f>
        <v>0</v>
      </c>
      <c r="I45" s="14"/>
      <c r="J45" s="118" t="s">
        <v>62</v>
      </c>
      <c r="K45" s="118"/>
      <c r="L45" s="15">
        <f>SUM(L46:L62)</f>
        <v>0</v>
      </c>
      <c r="M45" s="56"/>
      <c r="N45" s="57"/>
      <c r="O45" s="18">
        <f>IF(L45=0,0,L45/$L$89)</f>
        <v>0</v>
      </c>
    </row>
    <row r="46" spans="2:15" x14ac:dyDescent="0.3">
      <c r="B46" s="113"/>
      <c r="C46" s="19" t="s">
        <v>63</v>
      </c>
      <c r="D46" s="20"/>
      <c r="E46" s="21"/>
      <c r="F46" s="22" t="str">
        <f>IF(E46="","",E46/$E$89)</f>
        <v/>
      </c>
      <c r="G46" s="23"/>
      <c r="H46" s="22" t="str">
        <f>IF(G46="","",G46/$G$89)</f>
        <v/>
      </c>
      <c r="I46" s="14"/>
      <c r="J46" s="113"/>
      <c r="K46" s="24" t="s">
        <v>64</v>
      </c>
      <c r="L46" s="25"/>
      <c r="M46" s="26"/>
      <c r="N46" s="27"/>
      <c r="O46" s="22" t="str">
        <f t="shared" ref="O46:O62" si="7">IF(L46="","",L46/$L$89)</f>
        <v/>
      </c>
    </row>
    <row r="47" spans="2:15" x14ac:dyDescent="0.3">
      <c r="B47" s="113"/>
      <c r="C47" s="50" t="s">
        <v>65</v>
      </c>
      <c r="D47" s="51"/>
      <c r="E47" s="52"/>
      <c r="F47" s="53" t="str">
        <f>IF(E47="","",E47/$E$89)</f>
        <v/>
      </c>
      <c r="G47" s="54" t="s">
        <v>43</v>
      </c>
      <c r="H47" s="53">
        <v>0</v>
      </c>
      <c r="I47" s="14"/>
      <c r="J47" s="113"/>
      <c r="K47" s="24" t="s">
        <v>66</v>
      </c>
      <c r="L47" s="25"/>
      <c r="M47" s="26"/>
      <c r="N47" s="27"/>
      <c r="O47" s="22" t="str">
        <f t="shared" si="7"/>
        <v/>
      </c>
    </row>
    <row r="48" spans="2:15" x14ac:dyDescent="0.3">
      <c r="B48" s="113"/>
      <c r="C48" s="50" t="s">
        <v>67</v>
      </c>
      <c r="D48" s="51"/>
      <c r="E48" s="52"/>
      <c r="F48" s="53"/>
      <c r="G48" s="54" t="s">
        <v>43</v>
      </c>
      <c r="H48" s="53">
        <v>0</v>
      </c>
      <c r="I48" s="14"/>
      <c r="J48" s="113"/>
      <c r="K48" s="24" t="s">
        <v>68</v>
      </c>
      <c r="L48" s="25"/>
      <c r="M48" s="26"/>
      <c r="N48" s="27"/>
      <c r="O48" s="22" t="str">
        <f t="shared" si="7"/>
        <v/>
      </c>
    </row>
    <row r="49" spans="2:15" x14ac:dyDescent="0.3">
      <c r="B49" s="113"/>
      <c r="C49" s="19" t="s">
        <v>69</v>
      </c>
      <c r="D49" s="20"/>
      <c r="E49" s="21"/>
      <c r="F49" s="22"/>
      <c r="G49" s="23"/>
      <c r="H49" s="22" t="str">
        <f>IF(G49="","",G49/$G$89)</f>
        <v/>
      </c>
      <c r="I49" s="14"/>
      <c r="J49" s="113"/>
      <c r="K49" s="24"/>
      <c r="L49" s="25"/>
      <c r="M49" s="26"/>
      <c r="N49" s="27"/>
      <c r="O49" s="22" t="str">
        <f t="shared" si="7"/>
        <v/>
      </c>
    </row>
    <row r="50" spans="2:15" x14ac:dyDescent="0.3">
      <c r="B50" s="113"/>
      <c r="C50" s="19" t="s">
        <v>70</v>
      </c>
      <c r="D50" s="20"/>
      <c r="E50" s="21"/>
      <c r="F50" s="22"/>
      <c r="G50" s="23"/>
      <c r="H50" s="22" t="str">
        <f>IF(G50="","",G50/$G$89)</f>
        <v/>
      </c>
      <c r="I50" s="14"/>
      <c r="J50" s="113"/>
      <c r="K50" s="24"/>
      <c r="L50" s="25"/>
      <c r="M50" s="26"/>
      <c r="N50" s="27"/>
      <c r="O50" s="22" t="str">
        <f t="shared" si="7"/>
        <v/>
      </c>
    </row>
    <row r="51" spans="2:15" x14ac:dyDescent="0.3">
      <c r="B51" s="113"/>
      <c r="C51" s="19" t="s">
        <v>71</v>
      </c>
      <c r="D51" s="20"/>
      <c r="E51" s="21"/>
      <c r="F51" s="22"/>
      <c r="G51" s="23"/>
      <c r="H51" s="22" t="str">
        <f>IF(G51="","",G51/$G$89)</f>
        <v/>
      </c>
      <c r="I51" s="14"/>
      <c r="J51" s="113"/>
      <c r="K51" s="24"/>
      <c r="L51" s="25"/>
      <c r="M51" s="26"/>
      <c r="N51" s="27"/>
      <c r="O51" s="22" t="str">
        <f t="shared" si="7"/>
        <v/>
      </c>
    </row>
    <row r="52" spans="2:15" x14ac:dyDescent="0.3">
      <c r="B52" s="113"/>
      <c r="C52" s="50" t="s">
        <v>72</v>
      </c>
      <c r="D52" s="51"/>
      <c r="E52" s="52"/>
      <c r="F52" s="53"/>
      <c r="G52" s="54" t="s">
        <v>43</v>
      </c>
      <c r="H52" s="53">
        <v>0</v>
      </c>
      <c r="I52" s="14"/>
      <c r="J52" s="113"/>
      <c r="K52" s="24"/>
      <c r="L52" s="25"/>
      <c r="M52" s="26"/>
      <c r="N52" s="27"/>
      <c r="O52" s="22" t="str">
        <f t="shared" si="7"/>
        <v/>
      </c>
    </row>
    <row r="53" spans="2:15" x14ac:dyDescent="0.3">
      <c r="B53" s="113"/>
      <c r="C53" s="19"/>
      <c r="D53" s="20"/>
      <c r="E53" s="21"/>
      <c r="F53" s="22" t="str">
        <f>IF(E53="","",E53/$E$89)</f>
        <v/>
      </c>
      <c r="G53" s="23"/>
      <c r="H53" s="22" t="str">
        <f>IF(G53="","",G53/$G$89)</f>
        <v/>
      </c>
      <c r="I53" s="14"/>
      <c r="J53" s="113"/>
      <c r="K53" s="24"/>
      <c r="L53" s="25"/>
      <c r="M53" s="26"/>
      <c r="N53" s="27"/>
      <c r="O53" s="22" t="str">
        <f t="shared" si="7"/>
        <v/>
      </c>
    </row>
    <row r="54" spans="2:15" ht="14.45" customHeight="1" x14ac:dyDescent="0.3">
      <c r="B54" s="115" t="s">
        <v>73</v>
      </c>
      <c r="C54" s="115"/>
      <c r="D54" s="115"/>
      <c r="E54" s="10">
        <f>SUM(E55:E58)</f>
        <v>0</v>
      </c>
      <c r="F54" s="11">
        <f>IF(E54=0,0%,E54/$E$89)</f>
        <v>0</v>
      </c>
      <c r="G54" s="12">
        <f>SUM(G55:G58)</f>
        <v>0</v>
      </c>
      <c r="H54" s="13">
        <f>IF(G54=0,0%,G54/$G$89)</f>
        <v>0</v>
      </c>
      <c r="I54" s="14"/>
      <c r="J54" s="113"/>
      <c r="K54" s="24"/>
      <c r="L54" s="25"/>
      <c r="M54" s="26"/>
      <c r="N54" s="27"/>
      <c r="O54" s="22" t="str">
        <f t="shared" si="7"/>
        <v/>
      </c>
    </row>
    <row r="55" spans="2:15" x14ac:dyDescent="0.3">
      <c r="B55" s="58"/>
      <c r="C55" s="19" t="s">
        <v>74</v>
      </c>
      <c r="D55" s="20"/>
      <c r="E55" s="21"/>
      <c r="F55" s="22" t="str">
        <f>IF(E55="","",E55/$E$89)</f>
        <v/>
      </c>
      <c r="G55" s="23"/>
      <c r="H55" s="22" t="str">
        <f>IF(G55="","",G55/$G$89)</f>
        <v/>
      </c>
      <c r="I55" s="14"/>
      <c r="J55" s="113"/>
      <c r="K55" s="24"/>
      <c r="L55" s="25"/>
      <c r="M55" s="26"/>
      <c r="N55" s="27"/>
      <c r="O55" s="22" t="str">
        <f t="shared" si="7"/>
        <v/>
      </c>
    </row>
    <row r="56" spans="2:15" x14ac:dyDescent="0.3">
      <c r="B56" s="59"/>
      <c r="C56" s="19" t="s">
        <v>75</v>
      </c>
      <c r="D56" s="20"/>
      <c r="E56" s="21"/>
      <c r="F56" s="22" t="str">
        <f>IF(E56="","",E56/$E$89)</f>
        <v/>
      </c>
      <c r="G56" s="23"/>
      <c r="H56" s="22" t="str">
        <f>IF(G56="","",G56/$G$89)</f>
        <v/>
      </c>
      <c r="I56" s="14"/>
      <c r="J56" s="113"/>
      <c r="K56" s="24"/>
      <c r="L56" s="25"/>
      <c r="M56" s="26"/>
      <c r="N56" s="27"/>
      <c r="O56" s="22" t="str">
        <f t="shared" si="7"/>
        <v/>
      </c>
    </row>
    <row r="57" spans="2:15" x14ac:dyDescent="0.3">
      <c r="B57" s="59"/>
      <c r="C57" s="19" t="s">
        <v>76</v>
      </c>
      <c r="D57" s="20"/>
      <c r="E57" s="21"/>
      <c r="F57" s="22"/>
      <c r="G57" s="23"/>
      <c r="H57" s="22"/>
      <c r="I57" s="14"/>
      <c r="J57" s="113"/>
      <c r="K57" s="24"/>
      <c r="L57" s="25"/>
      <c r="M57" s="26"/>
      <c r="N57" s="27"/>
      <c r="O57" s="22" t="str">
        <f t="shared" si="7"/>
        <v/>
      </c>
    </row>
    <row r="58" spans="2:15" x14ac:dyDescent="0.3">
      <c r="B58" s="59"/>
      <c r="C58" s="19"/>
      <c r="D58" s="20"/>
      <c r="E58" s="21"/>
      <c r="F58" s="22" t="str">
        <f>IF(E58="","",E58/$E$89)</f>
        <v/>
      </c>
      <c r="G58" s="23"/>
      <c r="H58" s="22" t="str">
        <f>IF(G58="","",G58/$G$89)</f>
        <v/>
      </c>
      <c r="I58" s="14"/>
      <c r="J58" s="113"/>
      <c r="K58" s="24"/>
      <c r="L58" s="25"/>
      <c r="M58" s="26"/>
      <c r="N58" s="27"/>
      <c r="O58" s="22" t="str">
        <f t="shared" si="7"/>
        <v/>
      </c>
    </row>
    <row r="59" spans="2:15" ht="14.45" customHeight="1" x14ac:dyDescent="0.3">
      <c r="B59" s="115" t="s">
        <v>77</v>
      </c>
      <c r="C59" s="115"/>
      <c r="D59" s="115"/>
      <c r="E59" s="10">
        <f>SUM(E60:E62)</f>
        <v>0</v>
      </c>
      <c r="F59" s="11">
        <f>IF(E59=0,0%,E59/$E$89)</f>
        <v>0</v>
      </c>
      <c r="G59" s="12">
        <f>SUM(G60:G62)</f>
        <v>0</v>
      </c>
      <c r="H59" s="13">
        <f>IF(G59=0,0%,G59/$G$89)</f>
        <v>0</v>
      </c>
      <c r="I59" s="14"/>
      <c r="J59" s="113"/>
      <c r="K59" s="24"/>
      <c r="L59" s="25"/>
      <c r="M59" s="26"/>
      <c r="N59" s="27"/>
      <c r="O59" s="22" t="str">
        <f t="shared" si="7"/>
        <v/>
      </c>
    </row>
    <row r="60" spans="2:15" ht="30" x14ac:dyDescent="0.3">
      <c r="B60" s="59"/>
      <c r="C60" s="19" t="s">
        <v>78</v>
      </c>
      <c r="D60" s="20"/>
      <c r="E60" s="21"/>
      <c r="F60" s="22" t="str">
        <f>IF(E60="","",E60/$E$89)</f>
        <v/>
      </c>
      <c r="G60" s="23"/>
      <c r="H60" s="22" t="str">
        <f>IF(G60="","",G60/$G$89)</f>
        <v/>
      </c>
      <c r="I60" s="14"/>
      <c r="J60" s="113"/>
      <c r="K60" s="24"/>
      <c r="L60" s="25"/>
      <c r="M60" s="26"/>
      <c r="N60" s="27"/>
      <c r="O60" s="22" t="str">
        <f t="shared" si="7"/>
        <v/>
      </c>
    </row>
    <row r="61" spans="2:15" ht="30" x14ac:dyDescent="0.3">
      <c r="B61" s="59"/>
      <c r="C61" s="50" t="s">
        <v>79</v>
      </c>
      <c r="D61" s="51"/>
      <c r="E61" s="52"/>
      <c r="F61" s="53" t="str">
        <f>IF(E61="","",E61/$E$89)</f>
        <v/>
      </c>
      <c r="G61" s="54" t="s">
        <v>43</v>
      </c>
      <c r="H61" s="60">
        <v>0</v>
      </c>
      <c r="I61" s="14"/>
      <c r="J61" s="113"/>
      <c r="K61" s="24"/>
      <c r="L61" s="25"/>
      <c r="M61" s="26"/>
      <c r="N61" s="27"/>
      <c r="O61" s="22" t="str">
        <f t="shared" si="7"/>
        <v/>
      </c>
    </row>
    <row r="62" spans="2:15" x14ac:dyDescent="0.3">
      <c r="B62" s="61"/>
      <c r="C62" s="19"/>
      <c r="D62" s="20"/>
      <c r="E62" s="21"/>
      <c r="F62" s="22" t="str">
        <f>IF(E62="","",E62/$E$89)</f>
        <v/>
      </c>
      <c r="G62" s="23"/>
      <c r="H62" s="22" t="str">
        <f>IF(G62="","",G62/$G$89)</f>
        <v/>
      </c>
      <c r="I62" s="14"/>
      <c r="J62" s="113"/>
      <c r="K62" s="24"/>
      <c r="L62" s="25"/>
      <c r="M62" s="26"/>
      <c r="N62" s="27"/>
      <c r="O62" s="22" t="str">
        <f t="shared" si="7"/>
        <v/>
      </c>
    </row>
    <row r="63" spans="2:15" ht="27.75" customHeight="1" x14ac:dyDescent="0.3">
      <c r="B63" s="115" t="s">
        <v>80</v>
      </c>
      <c r="C63" s="115"/>
      <c r="D63" s="115"/>
      <c r="E63" s="62">
        <f>SUM(E64:E69)</f>
        <v>0</v>
      </c>
      <c r="F63" s="63">
        <f>IF(E63=0,0%,E63/$E$89)</f>
        <v>0</v>
      </c>
      <c r="G63" s="64">
        <f>SUM(G64:G69)</f>
        <v>0</v>
      </c>
      <c r="H63" s="38">
        <f>IF(G63=0,0%,G63/$G$89)</f>
        <v>0</v>
      </c>
      <c r="I63" s="14"/>
      <c r="J63" s="118" t="s">
        <v>81</v>
      </c>
      <c r="K63" s="118"/>
      <c r="L63" s="15">
        <f>L64</f>
        <v>0</v>
      </c>
      <c r="M63" s="56"/>
      <c r="N63" s="57"/>
      <c r="O63" s="18">
        <f>IF(L63=0,0,L63/$L$89)</f>
        <v>0</v>
      </c>
    </row>
    <row r="64" spans="2:15" x14ac:dyDescent="0.3">
      <c r="B64" s="58"/>
      <c r="C64" s="19" t="s">
        <v>82</v>
      </c>
      <c r="D64" s="20"/>
      <c r="E64" s="21"/>
      <c r="F64" s="22" t="str">
        <f t="shared" ref="F64:F69" si="8">IF(E64="","",E64/$E$89)</f>
        <v/>
      </c>
      <c r="G64" s="23"/>
      <c r="H64" s="22" t="str">
        <f>IF(G64="","",G64/$G$89)</f>
        <v/>
      </c>
      <c r="I64" s="14"/>
      <c r="J64" s="113"/>
      <c r="K64" s="24" t="s">
        <v>83</v>
      </c>
      <c r="L64" s="25"/>
      <c r="M64" s="26"/>
      <c r="N64" s="27"/>
      <c r="O64" s="22" t="str">
        <f>IF(L64="","",L64/$L$89)</f>
        <v/>
      </c>
    </row>
    <row r="65" spans="2:15" ht="30" x14ac:dyDescent="0.3">
      <c r="B65" s="59"/>
      <c r="C65" s="50" t="s">
        <v>84</v>
      </c>
      <c r="D65" s="51"/>
      <c r="E65" s="52"/>
      <c r="F65" s="53" t="str">
        <f t="shared" si="8"/>
        <v/>
      </c>
      <c r="G65" s="54" t="s">
        <v>43</v>
      </c>
      <c r="H65" s="60">
        <v>0</v>
      </c>
      <c r="I65" s="14"/>
      <c r="J65" s="113"/>
      <c r="K65" s="28" t="s">
        <v>18</v>
      </c>
      <c r="L65" s="25"/>
      <c r="M65" s="114"/>
      <c r="N65" s="114"/>
      <c r="O65" s="114"/>
    </row>
    <row r="66" spans="2:15" x14ac:dyDescent="0.3">
      <c r="B66" s="59"/>
      <c r="C66" s="19" t="s">
        <v>85</v>
      </c>
      <c r="D66" s="20"/>
      <c r="E66" s="21"/>
      <c r="F66" s="22" t="str">
        <f t="shared" si="8"/>
        <v/>
      </c>
      <c r="G66" s="23"/>
      <c r="H66" s="22" t="str">
        <f>IF(G66="","",G66/$G$89)</f>
        <v/>
      </c>
      <c r="I66" s="14"/>
      <c r="J66" s="113"/>
      <c r="K66" s="29" t="s">
        <v>20</v>
      </c>
      <c r="L66" s="27"/>
      <c r="M66" s="114"/>
      <c r="N66" s="114"/>
      <c r="O66" s="114"/>
    </row>
    <row r="67" spans="2:15" x14ac:dyDescent="0.3">
      <c r="B67" s="59"/>
      <c r="C67" s="19" t="s">
        <v>86</v>
      </c>
      <c r="D67" s="20"/>
      <c r="E67" s="21"/>
      <c r="F67" s="22" t="str">
        <f t="shared" si="8"/>
        <v/>
      </c>
      <c r="G67" s="23"/>
      <c r="H67" s="22" t="str">
        <f>IF(G67="","",G67/$G$89)</f>
        <v/>
      </c>
      <c r="I67" s="14"/>
      <c r="J67" s="113"/>
      <c r="K67" s="29"/>
      <c r="L67" s="27"/>
      <c r="M67" s="26"/>
      <c r="N67" s="26"/>
      <c r="O67" s="26"/>
    </row>
    <row r="68" spans="2:15" x14ac:dyDescent="0.3">
      <c r="B68" s="59"/>
      <c r="C68" s="19" t="s">
        <v>87</v>
      </c>
      <c r="D68" s="20"/>
      <c r="E68" s="21"/>
      <c r="F68" s="22" t="str">
        <f t="shared" si="8"/>
        <v/>
      </c>
      <c r="G68" s="23"/>
      <c r="H68" s="22" t="str">
        <f>IF(G68="","",G68/$G$89)</f>
        <v/>
      </c>
      <c r="I68" s="14"/>
      <c r="J68" s="113"/>
      <c r="K68" s="29"/>
      <c r="L68" s="27"/>
      <c r="M68" s="26"/>
      <c r="N68" s="26"/>
      <c r="O68" s="26"/>
    </row>
    <row r="69" spans="2:15" x14ac:dyDescent="0.3">
      <c r="B69" s="59"/>
      <c r="C69" s="19"/>
      <c r="D69" s="20"/>
      <c r="E69" s="21"/>
      <c r="F69" s="22" t="str">
        <f t="shared" si="8"/>
        <v/>
      </c>
      <c r="G69" s="23"/>
      <c r="H69" s="22" t="str">
        <f>IF(G69="","",G69/$G$89)</f>
        <v/>
      </c>
      <c r="I69" s="14"/>
      <c r="J69" s="113"/>
      <c r="K69" s="119"/>
      <c r="L69" s="119"/>
      <c r="M69" s="119"/>
      <c r="N69" s="119"/>
      <c r="O69" s="119"/>
    </row>
    <row r="70" spans="2:15" ht="14.45" customHeight="1" x14ac:dyDescent="0.3">
      <c r="B70" s="115" t="s">
        <v>88</v>
      </c>
      <c r="C70" s="115"/>
      <c r="D70" s="115"/>
      <c r="E70" s="62">
        <f>SUM(E71:E74)</f>
        <v>0</v>
      </c>
      <c r="F70" s="63">
        <f>IF(E70=0,0%,E70/$E$89)</f>
        <v>0</v>
      </c>
      <c r="G70" s="64">
        <f>SUM(G71:G74)</f>
        <v>0</v>
      </c>
      <c r="H70" s="38">
        <f>IF(G70=0,0%,G70/$G$89)</f>
        <v>0</v>
      </c>
      <c r="I70" s="14"/>
      <c r="J70" s="113"/>
      <c r="K70" s="119"/>
      <c r="L70" s="119"/>
      <c r="M70" s="119"/>
      <c r="N70" s="119"/>
      <c r="O70" s="119"/>
    </row>
    <row r="71" spans="2:15" x14ac:dyDescent="0.3">
      <c r="B71" s="59"/>
      <c r="C71" s="19" t="s">
        <v>89</v>
      </c>
      <c r="D71" s="20"/>
      <c r="E71" s="21"/>
      <c r="F71" s="22" t="str">
        <f>IF(E71="","",E71/$E$89)</f>
        <v/>
      </c>
      <c r="G71" s="23"/>
      <c r="H71" s="22" t="str">
        <f>IF(G71="","",G71/$G$89)</f>
        <v/>
      </c>
      <c r="I71" s="14"/>
      <c r="J71" s="113"/>
      <c r="K71" s="119"/>
      <c r="L71" s="119"/>
      <c r="M71" s="119"/>
      <c r="N71" s="119"/>
      <c r="O71" s="119"/>
    </row>
    <row r="72" spans="2:15" x14ac:dyDescent="0.3">
      <c r="B72" s="59"/>
      <c r="C72" s="19" t="s">
        <v>90</v>
      </c>
      <c r="D72" s="20"/>
      <c r="E72" s="21"/>
      <c r="F72" s="22" t="str">
        <f>IF(E72="","",E72/$E$89)</f>
        <v/>
      </c>
      <c r="G72" s="23"/>
      <c r="H72" s="22" t="str">
        <f>IF(G72="","",G72/$G$89)</f>
        <v/>
      </c>
      <c r="I72" s="14"/>
      <c r="J72" s="113"/>
      <c r="K72" s="119"/>
      <c r="L72" s="119"/>
      <c r="M72" s="119"/>
      <c r="N72" s="119"/>
      <c r="O72" s="119"/>
    </row>
    <row r="73" spans="2:15" x14ac:dyDescent="0.3">
      <c r="B73" s="59"/>
      <c r="C73" s="19" t="s">
        <v>91</v>
      </c>
      <c r="D73" s="20"/>
      <c r="E73" s="21"/>
      <c r="F73" s="22" t="str">
        <f>IF(E73="","",E73/$E$89)</f>
        <v/>
      </c>
      <c r="G73" s="23"/>
      <c r="H73" s="22" t="str">
        <f>IF(G73="","",G73/$G$89)</f>
        <v/>
      </c>
      <c r="I73" s="14"/>
      <c r="J73" s="113"/>
      <c r="K73" s="119"/>
      <c r="L73" s="119"/>
      <c r="M73" s="119"/>
      <c r="N73" s="119"/>
      <c r="O73" s="119"/>
    </row>
    <row r="74" spans="2:15" x14ac:dyDescent="0.3">
      <c r="B74" s="61"/>
      <c r="C74" s="19"/>
      <c r="D74" s="20"/>
      <c r="E74" s="21"/>
      <c r="F74" s="22" t="str">
        <f>IF(E74="","",E74/$E$89)</f>
        <v/>
      </c>
      <c r="G74" s="23"/>
      <c r="H74" s="22" t="str">
        <f>IF(G74="","",G74/$G$89)</f>
        <v/>
      </c>
      <c r="I74" s="14"/>
      <c r="J74" s="113"/>
      <c r="K74" s="119"/>
      <c r="L74" s="119"/>
      <c r="M74" s="119"/>
      <c r="N74" s="119"/>
      <c r="O74" s="119"/>
    </row>
    <row r="75" spans="2:15" ht="14.45" customHeight="1" x14ac:dyDescent="0.3">
      <c r="B75" s="115" t="s">
        <v>92</v>
      </c>
      <c r="C75" s="115"/>
      <c r="D75" s="115"/>
      <c r="E75" s="10">
        <f>SUM(E76:E78)</f>
        <v>0</v>
      </c>
      <c r="F75" s="11">
        <f>IF(E75=0,0%,E75/$E$89)</f>
        <v>0</v>
      </c>
      <c r="G75" s="12">
        <f>SUM(G76:G78)</f>
        <v>0</v>
      </c>
      <c r="H75" s="38">
        <f>IF(G75=0,0%,G75/$G$89)</f>
        <v>0</v>
      </c>
      <c r="I75" s="14"/>
      <c r="J75" s="118" t="s">
        <v>93</v>
      </c>
      <c r="K75" s="118"/>
      <c r="L75" s="15">
        <f>SUM(L76:L87)</f>
        <v>0</v>
      </c>
      <c r="M75" s="56"/>
      <c r="N75" s="57"/>
      <c r="O75" s="18">
        <f>IF(L75=0,0,L75/$L$89)</f>
        <v>0</v>
      </c>
    </row>
    <row r="76" spans="2:15" x14ac:dyDescent="0.3">
      <c r="B76" s="113"/>
      <c r="C76" s="19" t="s">
        <v>94</v>
      </c>
      <c r="D76" s="20"/>
      <c r="E76" s="21"/>
      <c r="F76" s="22" t="str">
        <f>IF(E76="","",E76/$E$89)</f>
        <v/>
      </c>
      <c r="G76" s="23"/>
      <c r="H76" s="22" t="str">
        <f>IF(G76="","",G76/$G$89)</f>
        <v/>
      </c>
      <c r="I76" s="14"/>
      <c r="J76" s="113"/>
      <c r="K76" s="24" t="s">
        <v>95</v>
      </c>
      <c r="L76" s="25"/>
      <c r="M76" s="26"/>
      <c r="N76" s="27"/>
      <c r="O76" s="22" t="str">
        <f>IF(L76="","",L76/$L$89)</f>
        <v/>
      </c>
    </row>
    <row r="77" spans="2:15" x14ac:dyDescent="0.3">
      <c r="B77" s="113"/>
      <c r="C77" s="19" t="s">
        <v>96</v>
      </c>
      <c r="D77" s="20"/>
      <c r="E77" s="21"/>
      <c r="F77" s="22" t="str">
        <f>IF(E77="","",E77/$E$89)</f>
        <v/>
      </c>
      <c r="G77" s="23"/>
      <c r="H77" s="22" t="str">
        <f>IF(G77="","",G77/$G$89)</f>
        <v/>
      </c>
      <c r="I77" s="14"/>
      <c r="J77" s="113"/>
      <c r="K77" s="120"/>
      <c r="L77" s="120"/>
      <c r="M77" s="120"/>
      <c r="N77" s="120"/>
      <c r="O77" s="120"/>
    </row>
    <row r="78" spans="2:15" x14ac:dyDescent="0.3">
      <c r="B78" s="113"/>
      <c r="C78" s="19"/>
      <c r="D78" s="20"/>
      <c r="E78" s="21"/>
      <c r="F78" s="22" t="str">
        <f>IF(E78="","",E78/$E$89)</f>
        <v/>
      </c>
      <c r="G78" s="23"/>
      <c r="H78" s="22" t="str">
        <f>IF(G78="","",G78/$G$89)</f>
        <v/>
      </c>
      <c r="I78" s="14"/>
      <c r="J78" s="113"/>
      <c r="K78" s="120"/>
      <c r="L78" s="120"/>
      <c r="M78" s="120"/>
      <c r="N78" s="120"/>
      <c r="O78" s="120"/>
    </row>
    <row r="79" spans="2:15" ht="14.45" customHeight="1" x14ac:dyDescent="0.3">
      <c r="B79" s="115" t="s">
        <v>97</v>
      </c>
      <c r="C79" s="115"/>
      <c r="D79" s="115"/>
      <c r="E79" s="10">
        <f>SUM(E80:E84)</f>
        <v>0</v>
      </c>
      <c r="F79" s="11">
        <f>IF(E79=0,0%,E79/$E$89)</f>
        <v>0</v>
      </c>
      <c r="G79" s="12">
        <f>SUM(G80:G84)</f>
        <v>0</v>
      </c>
      <c r="H79" s="38">
        <f>IF(G79=0,0%,G79/$G$89)</f>
        <v>0</v>
      </c>
      <c r="I79" s="14"/>
      <c r="J79" s="113"/>
      <c r="K79" s="120"/>
      <c r="L79" s="120"/>
      <c r="M79" s="120"/>
      <c r="N79" s="120"/>
      <c r="O79" s="120"/>
    </row>
    <row r="80" spans="2:15" ht="30" x14ac:dyDescent="0.3">
      <c r="B80" s="113"/>
      <c r="C80" s="19" t="s">
        <v>98</v>
      </c>
      <c r="D80" s="20"/>
      <c r="E80" s="21"/>
      <c r="F80" s="22" t="str">
        <f>IF(E80="","",E80/$E$89)</f>
        <v/>
      </c>
      <c r="G80" s="23"/>
      <c r="H80" s="22" t="str">
        <f>IF(G80="","",G80/$G$89)</f>
        <v/>
      </c>
      <c r="I80" s="14"/>
      <c r="J80" s="113"/>
      <c r="K80" s="120"/>
      <c r="L80" s="120"/>
      <c r="M80" s="120"/>
      <c r="N80" s="120"/>
      <c r="O80" s="120"/>
    </row>
    <row r="81" spans="2:15" ht="30" x14ac:dyDescent="0.3">
      <c r="B81" s="113"/>
      <c r="C81" s="50" t="s">
        <v>99</v>
      </c>
      <c r="D81" s="51"/>
      <c r="E81" s="52"/>
      <c r="F81" s="53" t="str">
        <f>IF(E81="","",E81/$E$89)</f>
        <v/>
      </c>
      <c r="G81" s="54" t="s">
        <v>43</v>
      </c>
      <c r="H81" s="60">
        <v>0</v>
      </c>
      <c r="I81" s="14"/>
      <c r="J81" s="113"/>
      <c r="K81" s="120"/>
      <c r="L81" s="120"/>
      <c r="M81" s="120"/>
      <c r="N81" s="120"/>
      <c r="O81" s="120"/>
    </row>
    <row r="82" spans="2:15" ht="30" x14ac:dyDescent="0.3">
      <c r="B82" s="113"/>
      <c r="C82" s="19" t="s">
        <v>100</v>
      </c>
      <c r="D82" s="20"/>
      <c r="E82" s="21"/>
      <c r="F82" s="22" t="str">
        <f>IF(E82="","",E82/$E$89)</f>
        <v/>
      </c>
      <c r="G82" s="23"/>
      <c r="H82" s="22" t="str">
        <f>IF(G82="","",G82/$G$89)</f>
        <v/>
      </c>
      <c r="I82" s="14"/>
      <c r="J82" s="113"/>
      <c r="K82" s="120"/>
      <c r="L82" s="120"/>
      <c r="M82" s="120"/>
      <c r="N82" s="120"/>
      <c r="O82" s="120"/>
    </row>
    <row r="83" spans="2:15" ht="30" x14ac:dyDescent="0.3">
      <c r="B83" s="113"/>
      <c r="C83" s="50" t="s">
        <v>101</v>
      </c>
      <c r="D83" s="51"/>
      <c r="E83" s="52"/>
      <c r="F83" s="53" t="str">
        <f>IF(E83="","",E83/$E$89)</f>
        <v/>
      </c>
      <c r="G83" s="54" t="s">
        <v>43</v>
      </c>
      <c r="H83" s="60">
        <v>0</v>
      </c>
      <c r="I83" s="14"/>
      <c r="J83" s="113"/>
      <c r="K83" s="120"/>
      <c r="L83" s="120"/>
      <c r="M83" s="120"/>
      <c r="N83" s="120"/>
      <c r="O83" s="120"/>
    </row>
    <row r="84" spans="2:15" x14ac:dyDescent="0.3">
      <c r="B84" s="113"/>
      <c r="C84" s="19"/>
      <c r="D84" s="20"/>
      <c r="E84" s="21"/>
      <c r="F84" s="22" t="str">
        <f>IF(E84="","",E84/$E$89)</f>
        <v/>
      </c>
      <c r="G84" s="23"/>
      <c r="H84" s="22" t="str">
        <f>IF(G84="","",G84/$G$89)</f>
        <v/>
      </c>
      <c r="I84" s="14"/>
      <c r="J84" s="113"/>
      <c r="K84" s="120"/>
      <c r="L84" s="120"/>
      <c r="M84" s="120"/>
      <c r="N84" s="120"/>
      <c r="O84" s="120"/>
    </row>
    <row r="85" spans="2:15" ht="14.45" customHeight="1" x14ac:dyDescent="0.3">
      <c r="B85" s="115" t="s">
        <v>102</v>
      </c>
      <c r="C85" s="115"/>
      <c r="D85" s="115"/>
      <c r="E85" s="10">
        <f>SUM(E86:E87)</f>
        <v>0</v>
      </c>
      <c r="F85" s="11">
        <f>IF(E85=0,0%,E85/$E$89)</f>
        <v>0</v>
      </c>
      <c r="G85" s="12">
        <f>SUM(G86:G87)</f>
        <v>0</v>
      </c>
      <c r="H85" s="38">
        <f>IF(G85=0,0%,G85/$G$89)</f>
        <v>0</v>
      </c>
      <c r="I85" s="14"/>
      <c r="J85" s="113"/>
      <c r="K85" s="120"/>
      <c r="L85" s="120"/>
      <c r="M85" s="120"/>
      <c r="N85" s="120"/>
      <c r="O85" s="120"/>
    </row>
    <row r="86" spans="2:15" x14ac:dyDescent="0.3">
      <c r="B86" s="113"/>
      <c r="C86" s="19"/>
      <c r="D86" s="20"/>
      <c r="E86" s="21"/>
      <c r="F86" s="22" t="str">
        <f>IF(E86="","",E86/$E$89)</f>
        <v/>
      </c>
      <c r="G86" s="23"/>
      <c r="H86" s="22" t="str">
        <f>IF(G86="","",G86/$G$89)</f>
        <v/>
      </c>
      <c r="I86" s="14"/>
      <c r="J86" s="113"/>
      <c r="K86" s="120"/>
      <c r="L86" s="120"/>
      <c r="M86" s="120"/>
      <c r="N86" s="120"/>
      <c r="O86" s="120"/>
    </row>
    <row r="87" spans="2:15" x14ac:dyDescent="0.3">
      <c r="B87" s="113"/>
      <c r="C87" s="19"/>
      <c r="D87" s="20"/>
      <c r="E87" s="21"/>
      <c r="F87" s="22" t="str">
        <f>IF(E87="","",E87/$E$89)</f>
        <v/>
      </c>
      <c r="G87" s="23"/>
      <c r="H87" s="22" t="str">
        <f>IF(G87="","",G87/$G$89)</f>
        <v/>
      </c>
      <c r="I87" s="14"/>
      <c r="J87" s="113"/>
      <c r="K87" s="120"/>
      <c r="L87" s="120"/>
      <c r="M87" s="120"/>
      <c r="N87" s="120"/>
      <c r="O87" s="120"/>
    </row>
    <row r="88" spans="2:15" x14ac:dyDescent="0.3">
      <c r="B88" s="65"/>
      <c r="C88" s="65"/>
      <c r="D88" s="65"/>
      <c r="E88" s="66"/>
      <c r="F88" s="67"/>
      <c r="G88" s="66"/>
      <c r="H88" s="67"/>
      <c r="I88" s="14"/>
      <c r="J88" s="65"/>
      <c r="K88" s="68"/>
      <c r="L88" s="69"/>
      <c r="M88" s="69"/>
      <c r="N88" s="69"/>
      <c r="O88" s="69"/>
    </row>
    <row r="89" spans="2:15" x14ac:dyDescent="0.3">
      <c r="B89" s="121" t="s">
        <v>103</v>
      </c>
      <c r="C89" s="121"/>
      <c r="D89" s="121"/>
      <c r="E89" s="70"/>
      <c r="F89" s="71">
        <f>F7+F17+F28+F35+F41+F45+F54+F59+F63+F75+F79+F85</f>
        <v>0</v>
      </c>
      <c r="G89" s="72"/>
      <c r="H89" s="73">
        <f>H7+H17+H28+H35+H41+H45+H54+H59+H63+H75+H79+H85</f>
        <v>0</v>
      </c>
      <c r="I89" s="74"/>
      <c r="J89" s="122" t="s">
        <v>104</v>
      </c>
      <c r="K89" s="122"/>
      <c r="L89" s="75">
        <f>SUM(L75,L63,L45,L41,L35,L28,L17,L7)</f>
        <v>0</v>
      </c>
      <c r="M89" s="76"/>
      <c r="N89" s="76"/>
      <c r="O89" s="77">
        <f>O7+O17+O28+O35+O41+O45+O63+O75</f>
        <v>0</v>
      </c>
    </row>
    <row r="90" spans="2:15" x14ac:dyDescent="0.3">
      <c r="B90" s="78"/>
      <c r="C90" s="78"/>
      <c r="D90" s="78"/>
      <c r="E90" s="78"/>
      <c r="F90" s="78"/>
      <c r="G90" s="78"/>
      <c r="H90" s="78"/>
      <c r="I90" s="14"/>
      <c r="J90" s="78"/>
      <c r="K90" s="79"/>
      <c r="L90" s="80"/>
      <c r="M90" s="80"/>
    </row>
    <row r="91" spans="2:15" ht="16.5" customHeight="1" x14ac:dyDescent="0.3">
      <c r="B91" s="123" t="s">
        <v>105</v>
      </c>
      <c r="C91" s="123"/>
      <c r="D91" s="123"/>
      <c r="E91" s="123"/>
      <c r="F91" s="123"/>
      <c r="G91" s="123"/>
      <c r="H91" s="123"/>
      <c r="I91" s="123"/>
      <c r="J91" s="123"/>
      <c r="K91" s="123"/>
      <c r="L91" s="123"/>
      <c r="M91" s="123"/>
      <c r="N91" s="123"/>
      <c r="O91" s="123"/>
    </row>
    <row r="92" spans="2:15" x14ac:dyDescent="0.3">
      <c r="B92" s="81"/>
      <c r="C92" s="78"/>
      <c r="D92" s="78"/>
      <c r="E92" s="78"/>
      <c r="F92" s="78"/>
      <c r="G92" s="78"/>
      <c r="H92" s="78"/>
      <c r="I92" s="14"/>
      <c r="J92" s="78"/>
      <c r="K92" s="79"/>
      <c r="L92" s="80"/>
      <c r="M92" s="80"/>
      <c r="O92" s="82"/>
    </row>
    <row r="93" spans="2:15" x14ac:dyDescent="0.3">
      <c r="B93" s="83" t="s">
        <v>106</v>
      </c>
      <c r="C93" s="78"/>
      <c r="D93" s="78"/>
      <c r="E93" s="78"/>
      <c r="F93" s="78"/>
      <c r="G93" s="78"/>
      <c r="H93" s="78"/>
      <c r="I93" s="14"/>
      <c r="J93" s="78"/>
      <c r="K93" s="79"/>
      <c r="L93" s="80"/>
      <c r="M93" s="80"/>
      <c r="O93" s="82"/>
    </row>
    <row r="94" spans="2:15" x14ac:dyDescent="0.3">
      <c r="B94" s="83"/>
      <c r="C94" s="84" t="s">
        <v>107</v>
      </c>
      <c r="D94" s="124" t="s">
        <v>108</v>
      </c>
      <c r="E94" s="124"/>
      <c r="F94" s="124" t="s">
        <v>109</v>
      </c>
      <c r="G94" s="124"/>
      <c r="H94" s="124" t="s">
        <v>110</v>
      </c>
      <c r="I94" s="124"/>
      <c r="J94" s="124"/>
      <c r="K94" s="85" t="s">
        <v>111</v>
      </c>
      <c r="M94" s="65"/>
      <c r="N94" s="65"/>
      <c r="O94" s="82"/>
    </row>
    <row r="95" spans="2:15" ht="15" customHeight="1" x14ac:dyDescent="0.3">
      <c r="B95" s="83"/>
      <c r="C95" s="19" t="s">
        <v>112</v>
      </c>
      <c r="D95" s="125" t="s">
        <v>113</v>
      </c>
      <c r="E95" s="125"/>
      <c r="F95" s="125" t="str">
        <f>IF(AND(E89&gt;0,E89&lt;=1200),"Concerné","Non concerné")</f>
        <v>Non concerné</v>
      </c>
      <c r="G95" s="125"/>
      <c r="H95" s="126" t="str">
        <f>IF(F95="Concerné",E89,"")</f>
        <v/>
      </c>
      <c r="I95" s="126"/>
      <c r="J95" s="126"/>
      <c r="K95" s="86" t="str">
        <f>IF(H95="","",IF(H95&gt;=L18,CONCATENATE("Oui, ",DOLLAR(L18)," sollicité est bien &lt;= au seuil de ",DOLLAR(H95)),CONCATENATE("Non, ",DOLLAR(L18)," sollicité est &gt; au seuil de ",DOLLAR(H95))))</f>
        <v/>
      </c>
      <c r="M95" s="87"/>
      <c r="N95" s="87"/>
      <c r="O95" s="82"/>
    </row>
    <row r="96" spans="2:15" x14ac:dyDescent="0.3">
      <c r="B96" s="81"/>
      <c r="C96" s="19" t="s">
        <v>114</v>
      </c>
      <c r="D96" s="127">
        <v>1200</v>
      </c>
      <c r="E96" s="127"/>
      <c r="F96" s="125" t="str">
        <f>IF(AND(E89&gt;1200,E89&lt;=2000),"Concerné","Non concerné")</f>
        <v>Non concerné</v>
      </c>
      <c r="G96" s="125"/>
      <c r="H96" s="126" t="str">
        <f>IF(F96="Concerné",1200,"")</f>
        <v/>
      </c>
      <c r="I96" s="126"/>
      <c r="J96" s="126"/>
      <c r="K96" s="86" t="str">
        <f>IF(H96="","",IF(H96&gt;=L18,CONCATENATE("Oui, ",L18," sollicité est bien &lt;= au seuil de ",H96," €"),CONCATENATE("Non, ",L18," sollicité est &gt; au seuil de ",H96," €")))</f>
        <v/>
      </c>
      <c r="M96" s="87"/>
      <c r="N96" s="87"/>
      <c r="O96" s="82"/>
    </row>
    <row r="97" spans="2:15" ht="15" customHeight="1" x14ac:dyDescent="0.3">
      <c r="B97" s="81"/>
      <c r="C97" s="19" t="s">
        <v>115</v>
      </c>
      <c r="D97" s="125" t="s">
        <v>116</v>
      </c>
      <c r="E97" s="125"/>
      <c r="F97" s="125" t="str">
        <f>IF(E89&gt;2000,"Concerné","Non concerné")</f>
        <v>Non concerné</v>
      </c>
      <c r="G97" s="125"/>
      <c r="H97" s="126" t="str">
        <f>IF(F97="Concerné",E89*0.6,"")</f>
        <v/>
      </c>
      <c r="I97" s="126"/>
      <c r="J97" s="126"/>
      <c r="K97" s="86" t="str">
        <f>IF(H97="","",IF(H97&gt;=L18,CONCATENATE("Oui, ",DOLLAR(L18)," sollicité est bien &lt;= au seuil de ",DOLLAR(H97)),CONCATENATE("Non, ",DOLLAR(L18)," sollicité est &gt; au seuil de ",DOLLAR(H97))))</f>
        <v/>
      </c>
      <c r="M97" s="87"/>
      <c r="N97" s="87"/>
      <c r="O97" s="82"/>
    </row>
    <row r="98" spans="2:15" x14ac:dyDescent="0.3">
      <c r="B98" s="81"/>
      <c r="C98" s="78"/>
      <c r="D98" s="78"/>
      <c r="E98" s="78"/>
      <c r="F98" s="78"/>
      <c r="G98" s="78"/>
      <c r="H98" s="78"/>
      <c r="I98" s="14"/>
      <c r="J98" s="78"/>
      <c r="K98" s="79"/>
      <c r="L98" s="80"/>
      <c r="M98" s="80"/>
      <c r="O98" s="82"/>
    </row>
    <row r="99" spans="2:15" x14ac:dyDescent="0.3">
      <c r="B99" s="83" t="s">
        <v>117</v>
      </c>
      <c r="C99" s="78"/>
      <c r="D99" s="78"/>
      <c r="E99" s="78"/>
      <c r="F99" s="78"/>
      <c r="G99" s="78"/>
      <c r="H99" s="78"/>
      <c r="I99" s="14"/>
      <c r="J99" s="65"/>
      <c r="K99" s="68"/>
      <c r="L99" s="80"/>
      <c r="M99" s="80"/>
      <c r="O99" s="82"/>
    </row>
    <row r="100" spans="2:15" x14ac:dyDescent="0.3">
      <c r="B100" s="81"/>
      <c r="C100" s="128" t="str">
        <f>IF(E89=L89,"Votre budget est à l'équilibre. Vous respectez les conditions de présentation du budget de votre projet","Attention, vous ne respectez pas les conditions de présentation du budget de votre projet : votre budget n'est pas à l'équilibre. Vos charges ne sont pas égales à vos produits")</f>
        <v>Votre budget est à l'équilibre. Vous respectez les conditions de présentation du budget de votre projet</v>
      </c>
      <c r="D100" s="128"/>
      <c r="E100" s="128"/>
      <c r="F100" s="128"/>
      <c r="G100" s="128"/>
      <c r="H100" s="128"/>
      <c r="I100" s="128"/>
      <c r="J100" s="128"/>
      <c r="K100" s="128"/>
      <c r="L100" s="128"/>
      <c r="M100" s="80"/>
      <c r="O100" s="82"/>
    </row>
    <row r="101" spans="2:15" x14ac:dyDescent="0.3">
      <c r="B101" s="88"/>
      <c r="C101" s="14"/>
      <c r="D101" s="14"/>
      <c r="E101" s="14"/>
      <c r="F101" s="14"/>
      <c r="G101" s="14"/>
      <c r="H101" s="14"/>
      <c r="I101" s="14"/>
      <c r="J101" s="65"/>
      <c r="K101" s="68"/>
      <c r="L101" s="80"/>
      <c r="M101" s="80"/>
      <c r="O101" s="82"/>
    </row>
    <row r="102" spans="2:15" x14ac:dyDescent="0.3">
      <c r="B102" s="83" t="s">
        <v>118</v>
      </c>
      <c r="C102" s="14"/>
      <c r="D102" s="14"/>
      <c r="E102" s="14"/>
      <c r="F102" s="14"/>
      <c r="G102" s="14"/>
      <c r="H102" s="14"/>
      <c r="I102" s="14"/>
      <c r="J102" s="78"/>
      <c r="K102" s="79"/>
      <c r="L102" s="80"/>
      <c r="M102" s="80"/>
      <c r="O102" s="82"/>
    </row>
    <row r="103" spans="2:15" x14ac:dyDescent="0.3">
      <c r="B103" s="89"/>
      <c r="C103" s="129" t="s">
        <v>130</v>
      </c>
      <c r="D103" s="129"/>
      <c r="E103" s="129"/>
      <c r="F103" s="129"/>
      <c r="G103" s="129"/>
      <c r="H103" s="129"/>
      <c r="I103" s="129"/>
      <c r="J103" s="129"/>
      <c r="K103" s="129"/>
      <c r="L103" s="65"/>
      <c r="M103" s="65"/>
      <c r="N103" s="65"/>
      <c r="O103" s="82"/>
    </row>
    <row r="104" spans="2:15" x14ac:dyDescent="0.3">
      <c r="B104" s="81"/>
      <c r="C104" s="130" t="s">
        <v>119</v>
      </c>
      <c r="D104" s="130"/>
      <c r="E104" s="130"/>
      <c r="F104" s="130"/>
      <c r="G104" s="130"/>
      <c r="H104" s="131"/>
      <c r="I104" s="131"/>
      <c r="J104" s="131"/>
      <c r="K104" s="131"/>
      <c r="L104" s="80"/>
      <c r="M104" s="80"/>
      <c r="O104" s="82"/>
    </row>
    <row r="105" spans="2:15" ht="15" customHeight="1" x14ac:dyDescent="0.3">
      <c r="B105" s="81"/>
      <c r="C105" s="132" t="s">
        <v>120</v>
      </c>
      <c r="D105" s="132"/>
      <c r="E105" s="132"/>
      <c r="F105" s="132"/>
      <c r="G105" s="132"/>
      <c r="H105" s="131" t="s">
        <v>121</v>
      </c>
      <c r="I105" s="131"/>
      <c r="J105" s="131"/>
      <c r="K105" s="131"/>
      <c r="L105" s="80"/>
      <c r="M105" s="80"/>
      <c r="O105" s="82"/>
    </row>
    <row r="106" spans="2:15" ht="15" customHeight="1" x14ac:dyDescent="0.3">
      <c r="B106" s="90"/>
      <c r="C106"/>
      <c r="D106"/>
      <c r="E106"/>
      <c r="F106"/>
      <c r="G106"/>
      <c r="H106" t="s">
        <v>122</v>
      </c>
      <c r="I106"/>
      <c r="J106"/>
      <c r="K106"/>
      <c r="L106"/>
      <c r="M106"/>
      <c r="N106"/>
      <c r="O106" s="91"/>
    </row>
    <row r="107" spans="2:15" ht="14.45" customHeight="1" x14ac:dyDescent="0.3">
      <c r="B107" s="89"/>
      <c r="H107" s="133" t="s">
        <v>123</v>
      </c>
      <c r="I107" s="133"/>
      <c r="J107" s="133"/>
      <c r="K107" s="92" t="s">
        <v>124</v>
      </c>
      <c r="L107" s="80"/>
      <c r="M107" s="80"/>
      <c r="O107" s="82"/>
    </row>
    <row r="108" spans="2:15" x14ac:dyDescent="0.3">
      <c r="B108" s="81"/>
      <c r="C108" s="134" t="s">
        <v>125</v>
      </c>
      <c r="D108" s="134"/>
      <c r="E108" s="134"/>
      <c r="F108" s="134"/>
      <c r="G108" s="134"/>
      <c r="H108" s="126">
        <v>10</v>
      </c>
      <c r="I108" s="126"/>
      <c r="J108" s="126"/>
      <c r="K108" s="93">
        <f>IF(H104=1,"Projet exclus qui ne peut pas profiter à 1 seul étudiant",H108*H104)</f>
        <v>0</v>
      </c>
      <c r="L108" s="80"/>
      <c r="M108" s="80"/>
      <c r="O108" s="82"/>
    </row>
    <row r="109" spans="2:15" x14ac:dyDescent="0.3">
      <c r="B109" s="94"/>
      <c r="C109" s="134" t="s">
        <v>126</v>
      </c>
      <c r="D109" s="134"/>
      <c r="E109" s="134"/>
      <c r="F109" s="134"/>
      <c r="G109" s="134"/>
      <c r="H109" s="126">
        <v>25</v>
      </c>
      <c r="I109" s="126"/>
      <c r="J109" s="126"/>
      <c r="K109" s="93">
        <f>IF(H104=1,"Projet exclus qui ne peut pas profiter à 1 seul étudiant",H109*H104)</f>
        <v>0</v>
      </c>
      <c r="L109" s="80"/>
      <c r="M109" s="80"/>
      <c r="O109" s="82"/>
    </row>
    <row r="110" spans="2:15" ht="30" customHeight="1" x14ac:dyDescent="0.3">
      <c r="B110" s="81"/>
      <c r="C110" s="135" t="s">
        <v>127</v>
      </c>
      <c r="D110" s="135"/>
      <c r="E110" s="135"/>
      <c r="F110" s="135"/>
      <c r="G110" s="135"/>
      <c r="H110" s="136" t="s">
        <v>128</v>
      </c>
      <c r="I110" s="136"/>
      <c r="J110" s="136"/>
      <c r="K110" s="95">
        <f>IF(H104=1,"Projet exclus qui ne peut pas profiter à 1 seul étudiant",IF(OR(H105="En Europe",H105="A l'étranger"),200*H104,IF(H105="En France",120*H104,0)))</f>
        <v>0</v>
      </c>
      <c r="L110" s="80"/>
      <c r="M110" s="80"/>
      <c r="O110" s="82"/>
    </row>
    <row r="111" spans="2:15" ht="30" customHeight="1" x14ac:dyDescent="0.3">
      <c r="B111" s="81"/>
      <c r="C111" s="104" t="s">
        <v>132</v>
      </c>
      <c r="D111" s="104"/>
      <c r="E111" s="104"/>
      <c r="F111" s="104"/>
      <c r="G111" s="104"/>
      <c r="H111" s="106" t="s">
        <v>133</v>
      </c>
      <c r="I111" s="106"/>
      <c r="J111" s="106"/>
      <c r="K111" s="95">
        <f>IF(H104=1,"Projet exclus qui ne peut pas profiter à 1 seul étudiant",3*H104)</f>
        <v>0</v>
      </c>
      <c r="L111" s="80"/>
      <c r="M111" s="80"/>
      <c r="O111" s="82"/>
    </row>
    <row r="112" spans="2:15" ht="30" customHeight="1" x14ac:dyDescent="0.3">
      <c r="B112" s="81"/>
      <c r="C112" s="104"/>
      <c r="D112" s="104"/>
      <c r="E112" s="104"/>
      <c r="F112" s="104"/>
      <c r="G112" s="104"/>
      <c r="H112" s="106" t="s">
        <v>134</v>
      </c>
      <c r="I112" s="106"/>
      <c r="J112" s="106"/>
      <c r="K112" s="95">
        <f>IF(H104=1,"Projet exclus qui ne peut pas profiter à 1 seul étudiant",5*H104)</f>
        <v>0</v>
      </c>
      <c r="L112" s="80"/>
      <c r="M112" s="80"/>
      <c r="O112" s="82"/>
    </row>
    <row r="113" spans="2:15" ht="65.25" customHeight="1" x14ac:dyDescent="0.3">
      <c r="B113" s="81"/>
      <c r="C113" s="104" t="s">
        <v>61</v>
      </c>
      <c r="D113" s="104"/>
      <c r="E113" s="104"/>
      <c r="F113" s="104"/>
      <c r="G113" s="104"/>
      <c r="H113" s="105" t="s">
        <v>135</v>
      </c>
      <c r="I113" s="105"/>
      <c r="J113" s="105"/>
      <c r="K113" s="95">
        <f>IF(H104=1,"Projet exclus qui ne peut pas profiter à 1 seul étudiant",4*H104)</f>
        <v>0</v>
      </c>
      <c r="L113" s="96" t="s">
        <v>129</v>
      </c>
      <c r="O113" s="82"/>
    </row>
    <row r="114" spans="2:15" x14ac:dyDescent="0.3">
      <c r="B114" s="81"/>
      <c r="C114" s="78"/>
      <c r="D114" s="78"/>
      <c r="E114" s="78"/>
      <c r="F114" s="78"/>
      <c r="G114" s="78"/>
      <c r="H114" s="78"/>
      <c r="I114" s="14"/>
      <c r="J114" s="78"/>
      <c r="K114" s="79"/>
      <c r="L114" s="80"/>
      <c r="M114" s="80"/>
      <c r="O114" s="82"/>
    </row>
    <row r="115" spans="2:15" x14ac:dyDescent="0.3">
      <c r="B115" s="94"/>
      <c r="C115" s="97" t="s">
        <v>131</v>
      </c>
      <c r="D115" s="97"/>
      <c r="E115" s="97"/>
      <c r="F115" s="97"/>
      <c r="G115" s="97"/>
      <c r="H115" s="97"/>
      <c r="I115" s="97"/>
      <c r="J115" s="97"/>
      <c r="K115" s="97"/>
      <c r="L115" s="65"/>
      <c r="M115" s="65"/>
      <c r="N115" s="65"/>
      <c r="O115" s="82"/>
    </row>
    <row r="116" spans="2:15" x14ac:dyDescent="0.3">
      <c r="B116" s="98"/>
      <c r="C116" s="99"/>
      <c r="D116" s="99"/>
      <c r="E116" s="99"/>
      <c r="F116" s="99"/>
      <c r="G116" s="99"/>
      <c r="H116" s="99"/>
      <c r="I116" s="99"/>
      <c r="J116" s="99"/>
      <c r="K116" s="99"/>
      <c r="L116" s="99"/>
      <c r="M116" s="99"/>
      <c r="N116" s="100"/>
      <c r="O116" s="101"/>
    </row>
    <row r="117" spans="2:15" x14ac:dyDescent="0.3">
      <c r="B117" s="80"/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80"/>
    </row>
    <row r="118" spans="2:15" x14ac:dyDescent="0.3">
      <c r="B118" s="80"/>
      <c r="C118" s="80"/>
      <c r="D118" s="80"/>
      <c r="E118" s="80"/>
      <c r="F118" s="80"/>
      <c r="G118" s="80"/>
      <c r="H118" s="80"/>
      <c r="J118" s="80"/>
      <c r="K118" s="80"/>
      <c r="L118" s="80"/>
      <c r="M118" s="80"/>
    </row>
    <row r="119" spans="2:15" x14ac:dyDescent="0.3">
      <c r="J119" s="80"/>
      <c r="K119" s="80"/>
      <c r="L119" s="80"/>
      <c r="M119" s="80"/>
    </row>
    <row r="120" spans="2:15" x14ac:dyDescent="0.3">
      <c r="J120" s="80"/>
      <c r="K120" s="80"/>
      <c r="L120" s="80"/>
      <c r="M120" s="80"/>
    </row>
  </sheetData>
  <mergeCells count="81">
    <mergeCell ref="C108:G108"/>
    <mergeCell ref="H108:J108"/>
    <mergeCell ref="C109:G109"/>
    <mergeCell ref="H109:J109"/>
    <mergeCell ref="C110:G110"/>
    <mergeCell ref="H110:J110"/>
    <mergeCell ref="C104:G104"/>
    <mergeCell ref="H104:K104"/>
    <mergeCell ref="C105:G105"/>
    <mergeCell ref="H105:K105"/>
    <mergeCell ref="H107:J107"/>
    <mergeCell ref="D97:E97"/>
    <mergeCell ref="F97:G97"/>
    <mergeCell ref="H97:J97"/>
    <mergeCell ref="C100:L100"/>
    <mergeCell ref="C103:K103"/>
    <mergeCell ref="D95:E95"/>
    <mergeCell ref="F95:G95"/>
    <mergeCell ref="H95:J95"/>
    <mergeCell ref="D96:E96"/>
    <mergeCell ref="F96:G96"/>
    <mergeCell ref="H96:J96"/>
    <mergeCell ref="B89:D89"/>
    <mergeCell ref="J89:K89"/>
    <mergeCell ref="B91:O91"/>
    <mergeCell ref="D94:E94"/>
    <mergeCell ref="F94:G94"/>
    <mergeCell ref="H94:J94"/>
    <mergeCell ref="B76:B78"/>
    <mergeCell ref="J76:J87"/>
    <mergeCell ref="K77:O87"/>
    <mergeCell ref="B79:D79"/>
    <mergeCell ref="B80:B84"/>
    <mergeCell ref="B85:D85"/>
    <mergeCell ref="B86:B87"/>
    <mergeCell ref="J64:J74"/>
    <mergeCell ref="M65:O66"/>
    <mergeCell ref="K69:O74"/>
    <mergeCell ref="B70:D70"/>
    <mergeCell ref="B75:D75"/>
    <mergeCell ref="J75:K75"/>
    <mergeCell ref="B46:B53"/>
    <mergeCell ref="J46:J62"/>
    <mergeCell ref="B54:D54"/>
    <mergeCell ref="B59:D59"/>
    <mergeCell ref="B63:D63"/>
    <mergeCell ref="J63:K63"/>
    <mergeCell ref="B41:D41"/>
    <mergeCell ref="J41:K41"/>
    <mergeCell ref="B42:B44"/>
    <mergeCell ref="J42:J44"/>
    <mergeCell ref="B45:D45"/>
    <mergeCell ref="J45:K45"/>
    <mergeCell ref="B29:B34"/>
    <mergeCell ref="J29:J34"/>
    <mergeCell ref="B35:D35"/>
    <mergeCell ref="J35:K35"/>
    <mergeCell ref="B36:B40"/>
    <mergeCell ref="J36:J40"/>
    <mergeCell ref="B18:B27"/>
    <mergeCell ref="J18:J27"/>
    <mergeCell ref="K19:O27"/>
    <mergeCell ref="B28:D28"/>
    <mergeCell ref="J28:K28"/>
    <mergeCell ref="B8:B16"/>
    <mergeCell ref="J8:J16"/>
    <mergeCell ref="M9:O10"/>
    <mergeCell ref="M12:O13"/>
    <mergeCell ref="B17:D17"/>
    <mergeCell ref="J17:K17"/>
    <mergeCell ref="B2:O2"/>
    <mergeCell ref="B4:F4"/>
    <mergeCell ref="G4:H4"/>
    <mergeCell ref="J4:O4"/>
    <mergeCell ref="B7:D7"/>
    <mergeCell ref="J7:K7"/>
    <mergeCell ref="C113:G113"/>
    <mergeCell ref="H113:J113"/>
    <mergeCell ref="H111:J111"/>
    <mergeCell ref="H112:J112"/>
    <mergeCell ref="C111:G112"/>
  </mergeCells>
  <conditionalFormatting sqref="C100:L100">
    <cfRule type="containsText" dxfId="2" priority="2" operator="containsText" text="Attention">
      <formula>NOT(ISERROR(SEARCH("Attention",C100)))</formula>
    </cfRule>
  </conditionalFormatting>
  <conditionalFormatting sqref="K95:K97 M95:N97">
    <cfRule type="containsText" dxfId="1" priority="3" operator="containsText" text="Non">
      <formula>NOT(ISERROR(SEARCH("Non",K95)))</formula>
    </cfRule>
    <cfRule type="containsText" dxfId="0" priority="4" operator="containsText" text="Oui">
      <formula>NOT(ISERROR(SEARCH("Oui",K95)))</formula>
    </cfRule>
  </conditionalFormatting>
  <dataValidations count="2">
    <dataValidation type="list" allowBlank="1" showInputMessage="1" showErrorMessage="1" sqref="H105:H106" xr:uid="{00000000-0002-0000-0000-000000000000}">
      <formula1>"Non concerné par un déplacement,En France,En Europe,A l'étranger"</formula1>
      <formula2>0</formula2>
    </dataValidation>
    <dataValidation type="list" allowBlank="1" showInputMessage="1" showErrorMessage="1" sqref="M7:M9 M11:M12 M16:M18 M28:M65 M75:M76" xr:uid="{00000000-0002-0000-0000-000001000000}">
      <formula1>"Oui,En cours,Non"</formula1>
      <formula2>0</formula2>
    </dataValidation>
  </dataValidations>
  <pageMargins left="0.42986111111111103" right="0.30972222222222201" top="0.75" bottom="0.49027777777777798" header="0.51180555555555496" footer="0.51180555555555496"/>
  <pageSetup paperSize="9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Maquette vierge</vt:lpstr>
    </vt:vector>
  </TitlesOfParts>
  <Company>Universite Paris-Sud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Utilisateur Windows</dc:creator>
  <dc:description/>
  <cp:lastModifiedBy>Alexandra Stabe</cp:lastModifiedBy>
  <cp:revision>7</cp:revision>
  <cp:lastPrinted>2020-08-28T13:16:10Z</cp:lastPrinted>
  <dcterms:created xsi:type="dcterms:W3CDTF">2020-08-27T15:42:00Z</dcterms:created>
  <dcterms:modified xsi:type="dcterms:W3CDTF">2025-09-10T09:35:18Z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Universite Paris-Sud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